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never"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C:\Users\User\Desktop\Piemonte Nord\OUTLOOK TERZIARIO_Anno 2021\Elaborazioni Anno 2021\PN2022 - Unità locali\"/>
    </mc:Choice>
  </mc:AlternateContent>
  <xr:revisionPtr revIDLastSave="0" documentId="13_ncr:1_{594E5B47-69AB-4FAF-A49A-A3FDEFD980EE}" xr6:coauthVersionLast="47" xr6:coauthVersionMax="47" xr10:uidLastSave="{00000000-0000-0000-0000-000000000000}"/>
  <workbookProtection lockStructure="1"/>
  <bookViews>
    <workbookView xWindow="-120" yWindow="-120" windowWidth="29040" windowHeight="15840" tabRatio="813" xr2:uid="{00000000-000D-0000-FFFF-FFFF00000000}"/>
  </bookViews>
  <sheets>
    <sheet name="1. TERZIARIO" sheetId="110" r:id="rId1"/>
    <sheet name="Macrosettori" sheetId="99" r:id="rId2"/>
    <sheet name="1. Settori" sheetId="111" r:id="rId3"/>
    <sheet name="1. Tipologie" sheetId="112" r:id="rId4"/>
    <sheet name="1. Natura giuridica" sheetId="113" r:id="rId5"/>
    <sheet name="1. Specializzazione" sheetId="107" r:id="rId6"/>
    <sheet name="1. Delegazioni" sheetId="109" r:id="rId7"/>
    <sheet name="2. COMMERCIO" sheetId="118" r:id="rId8"/>
    <sheet name="2. Rete distributiva" sheetId="119" r:id="rId9"/>
    <sheet name="2. Categorie dettaglio" sheetId="120" r:id="rId10"/>
    <sheet name="2. Specializzazione" sheetId="121" r:id="rId11"/>
    <sheet name="2. Delegazioni" sheetId="122" r:id="rId12"/>
    <sheet name="3. TURISMO" sheetId="123" r:id="rId13"/>
    <sheet name="3. Servizio turistico" sheetId="128" r:id="rId14"/>
    <sheet name="3. Specializzazione" sheetId="129" r:id="rId15"/>
    <sheet name="3. Delegazioni" sheetId="130" r:id="rId16"/>
    <sheet name="4. SERVIZI" sheetId="131" r:id="rId17"/>
    <sheet name="4. Tipologia clientela" sheetId="135" r:id="rId18"/>
    <sheet name="4. Specializzazione" sheetId="136" r:id="rId19"/>
    <sheet name="4. Delegazioni" sheetId="137" r:id="rId20"/>
  </sheets>
  <externalReferences>
    <externalReference r:id="rId21"/>
  </externalReferences>
  <definedNames>
    <definedName name="_xlnm.Print_Area" localSheetId="6">'1. Delegazioni'!$B$50:$N$64</definedName>
    <definedName name="_xlnm.Print_Area" localSheetId="4">'1. Natura giuridica'!$BP$8:$CK$91</definedName>
    <definedName name="_xlnm.Print_Area" localSheetId="2">'1. Settori'!$BP$8:$CK$87</definedName>
    <definedName name="_xlnm.Print_Area" localSheetId="5">'1. Specializzazione'!$B$14:$G$48</definedName>
    <definedName name="_xlnm.Print_Area" localSheetId="3">'1. Tipologie'!$BP$8:$CK$87</definedName>
    <definedName name="_xlnm.Print_Area" localSheetId="9">'2. Categorie dettaglio'!$BP$8:$CK$94</definedName>
    <definedName name="_xlnm.Print_Area" localSheetId="11">'2. Delegazioni'!#REF!</definedName>
    <definedName name="_xlnm.Print_Area" localSheetId="8">'2. Rete distributiva'!$BP$8:$CK$87</definedName>
    <definedName name="_xlnm.Print_Area" localSheetId="10">'2. Specializzazione'!$B$14:$G$48</definedName>
    <definedName name="_xlnm.Print_Area" localSheetId="15">'3. Delegazioni'!#REF!</definedName>
    <definedName name="_xlnm.Print_Area" localSheetId="13">'3. Servizio turistico'!$BP$8:$CK$87</definedName>
    <definedName name="_xlnm.Print_Area" localSheetId="14">'3. Specializzazione'!$B$14:$G$48</definedName>
    <definedName name="_xlnm.Print_Area" localSheetId="19">'4. Delegazioni'!#REF!</definedName>
    <definedName name="_xlnm.Print_Area" localSheetId="18">'4. Specializzazione'!$B$14:$G$48</definedName>
    <definedName name="_xlnm.Print_Area" localSheetId="17">'4. Tipologia clientela'!$BP$8:$CK$87</definedName>
    <definedName name="_xlnm.Print_Area" localSheetId="1">Macrosettori!$BP$8:$CK$91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9" i="135" l="1"/>
  <c r="E109" i="135"/>
  <c r="F109" i="135"/>
  <c r="G109" i="135"/>
  <c r="G116" i="135"/>
  <c r="D110" i="135"/>
  <c r="E110" i="135"/>
  <c r="F110" i="135"/>
  <c r="G110" i="135"/>
  <c r="G117" i="135"/>
  <c r="D111" i="135"/>
  <c r="E111" i="135"/>
  <c r="F111" i="135"/>
  <c r="G111" i="135"/>
  <c r="I111" i="135"/>
  <c r="D112" i="135"/>
  <c r="E112" i="135"/>
  <c r="F112" i="135"/>
  <c r="D95" i="135"/>
  <c r="E95" i="135"/>
  <c r="F95" i="135"/>
  <c r="G95" i="135"/>
  <c r="E15" i="135"/>
  <c r="D96" i="135"/>
  <c r="E96" i="135"/>
  <c r="F96" i="135"/>
  <c r="G96" i="135"/>
  <c r="G103" i="135"/>
  <c r="D97" i="135"/>
  <c r="E97" i="135"/>
  <c r="F97" i="135"/>
  <c r="G97" i="135"/>
  <c r="I97" i="135"/>
  <c r="D98" i="135"/>
  <c r="E98" i="135"/>
  <c r="F98" i="135"/>
  <c r="D81" i="135"/>
  <c r="E81" i="135"/>
  <c r="F81" i="135"/>
  <c r="G81" i="135"/>
  <c r="I81" i="135"/>
  <c r="D82" i="135"/>
  <c r="E82" i="135"/>
  <c r="F82" i="135"/>
  <c r="G82" i="135"/>
  <c r="K28" i="135"/>
  <c r="D83" i="135"/>
  <c r="E83" i="135"/>
  <c r="F83" i="135"/>
  <c r="G83" i="135"/>
  <c r="D84" i="135"/>
  <c r="E84" i="135"/>
  <c r="F84" i="135"/>
  <c r="D67" i="135"/>
  <c r="E67" i="135"/>
  <c r="F67" i="135"/>
  <c r="G67" i="135"/>
  <c r="F27" i="135"/>
  <c r="D68" i="135"/>
  <c r="E68" i="135"/>
  <c r="F68" i="135"/>
  <c r="F75" i="135"/>
  <c r="G68" i="135"/>
  <c r="G13" i="135"/>
  <c r="D69" i="135"/>
  <c r="E69" i="135"/>
  <c r="F69" i="135"/>
  <c r="F76" i="135"/>
  <c r="G69" i="135"/>
  <c r="I13" i="135"/>
  <c r="D70" i="135"/>
  <c r="E70" i="135"/>
  <c r="F70" i="135"/>
  <c r="G70" i="135"/>
  <c r="C27" i="135"/>
  <c r="D53" i="135"/>
  <c r="E53" i="135"/>
  <c r="F53" i="135"/>
  <c r="F60" i="135"/>
  <c r="G53" i="135"/>
  <c r="H25" i="135"/>
  <c r="H24" i="137"/>
  <c r="D54" i="135"/>
  <c r="E54" i="135"/>
  <c r="F54" i="135"/>
  <c r="F61" i="135"/>
  <c r="G54" i="135"/>
  <c r="I25" i="135"/>
  <c r="I24" i="137"/>
  <c r="D55" i="135"/>
  <c r="E55" i="135"/>
  <c r="F55" i="135"/>
  <c r="F62" i="135"/>
  <c r="G55" i="135"/>
  <c r="N25" i="135"/>
  <c r="N24" i="137"/>
  <c r="D56" i="135"/>
  <c r="E56" i="135"/>
  <c r="G56" i="135"/>
  <c r="C11" i="135"/>
  <c r="H11" i="135"/>
  <c r="D39" i="135"/>
  <c r="E39" i="135"/>
  <c r="F39" i="135"/>
  <c r="G39" i="135"/>
  <c r="F24" i="135"/>
  <c r="D40" i="135"/>
  <c r="E40" i="135"/>
  <c r="F40" i="135"/>
  <c r="G40" i="135"/>
  <c r="G10" i="135"/>
  <c r="D41" i="135"/>
  <c r="E41" i="135"/>
  <c r="F41" i="135"/>
  <c r="G41" i="135"/>
  <c r="L24" i="135"/>
  <c r="D42" i="135"/>
  <c r="E42" i="135"/>
  <c r="F42" i="135"/>
  <c r="G42" i="135"/>
  <c r="C24" i="135"/>
  <c r="D109" i="128"/>
  <c r="E109" i="128"/>
  <c r="F109" i="128"/>
  <c r="G109" i="128"/>
  <c r="H30" i="128"/>
  <c r="D110" i="128"/>
  <c r="E110" i="128"/>
  <c r="F110" i="128"/>
  <c r="G110" i="128"/>
  <c r="I30" i="128"/>
  <c r="D111" i="128"/>
  <c r="E111" i="128"/>
  <c r="F111" i="128"/>
  <c r="G111" i="128"/>
  <c r="N30" i="128"/>
  <c r="D112" i="128"/>
  <c r="E112" i="128"/>
  <c r="F112" i="128"/>
  <c r="D95" i="128"/>
  <c r="E95" i="128"/>
  <c r="F95" i="128"/>
  <c r="G95" i="128"/>
  <c r="H95" i="128"/>
  <c r="D96" i="128"/>
  <c r="E96" i="128"/>
  <c r="F96" i="128"/>
  <c r="G96" i="128"/>
  <c r="I96" i="128"/>
  <c r="D97" i="128"/>
  <c r="E97" i="128"/>
  <c r="F97" i="128"/>
  <c r="G97" i="128"/>
  <c r="M29" i="128"/>
  <c r="D98" i="128"/>
  <c r="E98" i="128"/>
  <c r="F98" i="128"/>
  <c r="D81" i="128"/>
  <c r="E81" i="128"/>
  <c r="F81" i="128"/>
  <c r="G81" i="128"/>
  <c r="H28" i="128"/>
  <c r="D82" i="128"/>
  <c r="E82" i="128"/>
  <c r="F82" i="128"/>
  <c r="G82" i="128"/>
  <c r="G89" i="128"/>
  <c r="D83" i="128"/>
  <c r="E83" i="128"/>
  <c r="F83" i="128"/>
  <c r="G83" i="128"/>
  <c r="L28" i="128"/>
  <c r="D84" i="128"/>
  <c r="E84" i="128"/>
  <c r="F84" i="128"/>
  <c r="D67" i="128"/>
  <c r="E67" i="128"/>
  <c r="F67" i="128"/>
  <c r="G67" i="128"/>
  <c r="G74" i="128"/>
  <c r="D68" i="128"/>
  <c r="E68" i="128"/>
  <c r="F68" i="128"/>
  <c r="G68" i="128"/>
  <c r="I27" i="128"/>
  <c r="D69" i="128"/>
  <c r="E69" i="128"/>
  <c r="F69" i="128"/>
  <c r="G69" i="128"/>
  <c r="G76" i="128"/>
  <c r="D70" i="128"/>
  <c r="E70" i="128"/>
  <c r="F70" i="128"/>
  <c r="D53" i="128"/>
  <c r="E53" i="128"/>
  <c r="F53" i="128"/>
  <c r="G53" i="128"/>
  <c r="H25" i="128"/>
  <c r="H24" i="130"/>
  <c r="D54" i="128"/>
  <c r="E54" i="128"/>
  <c r="F54" i="128"/>
  <c r="G54" i="128"/>
  <c r="I54" i="128"/>
  <c r="D55" i="128"/>
  <c r="E55" i="128"/>
  <c r="F55" i="128"/>
  <c r="G55" i="128"/>
  <c r="L25" i="128"/>
  <c r="L24" i="130"/>
  <c r="D56" i="128"/>
  <c r="E56" i="128"/>
  <c r="F56" i="128"/>
  <c r="D39" i="128"/>
  <c r="E39" i="128"/>
  <c r="F39" i="128"/>
  <c r="G39" i="128"/>
  <c r="F24" i="128"/>
  <c r="D40" i="128"/>
  <c r="E40" i="128"/>
  <c r="F40" i="128"/>
  <c r="G40" i="128"/>
  <c r="K24" i="128"/>
  <c r="D41" i="128"/>
  <c r="E41" i="128"/>
  <c r="F41" i="128"/>
  <c r="G41" i="128"/>
  <c r="N24" i="128"/>
  <c r="D42" i="128"/>
  <c r="E42" i="128"/>
  <c r="F42" i="128"/>
  <c r="D119" i="120"/>
  <c r="E119" i="120"/>
  <c r="F119" i="120"/>
  <c r="G119" i="120"/>
  <c r="H30" i="120"/>
  <c r="D120" i="120"/>
  <c r="E120" i="120"/>
  <c r="F120" i="120"/>
  <c r="G120" i="120"/>
  <c r="I30" i="120"/>
  <c r="D121" i="120"/>
  <c r="E121" i="120"/>
  <c r="F121" i="120"/>
  <c r="G121" i="120"/>
  <c r="I16" i="120"/>
  <c r="D122" i="120"/>
  <c r="E122" i="120"/>
  <c r="F122" i="120"/>
  <c r="G122" i="120"/>
  <c r="G130" i="120"/>
  <c r="D123" i="120"/>
  <c r="E123" i="120"/>
  <c r="F123" i="120"/>
  <c r="D103" i="120"/>
  <c r="E103" i="120"/>
  <c r="F103" i="120"/>
  <c r="G103" i="120"/>
  <c r="E15" i="120"/>
  <c r="D104" i="120"/>
  <c r="E104" i="120"/>
  <c r="F104" i="120"/>
  <c r="G104" i="120"/>
  <c r="I29" i="120"/>
  <c r="D105" i="120"/>
  <c r="E105" i="120"/>
  <c r="F105" i="120"/>
  <c r="G105" i="120"/>
  <c r="I105" i="120"/>
  <c r="D106" i="120"/>
  <c r="E106" i="120"/>
  <c r="F106" i="120"/>
  <c r="G106" i="120"/>
  <c r="I106" i="120"/>
  <c r="D107" i="120"/>
  <c r="E107" i="120"/>
  <c r="F107" i="120"/>
  <c r="G107" i="120"/>
  <c r="D29" i="120"/>
  <c r="D87" i="120"/>
  <c r="E87" i="120"/>
  <c r="F87" i="120"/>
  <c r="F95" i="120"/>
  <c r="G87" i="120"/>
  <c r="G95" i="120"/>
  <c r="D88" i="120"/>
  <c r="E88" i="120"/>
  <c r="F88" i="120"/>
  <c r="F96" i="120"/>
  <c r="G88" i="120"/>
  <c r="J28" i="120"/>
  <c r="D89" i="120"/>
  <c r="E89" i="120"/>
  <c r="F89" i="120"/>
  <c r="G89" i="120"/>
  <c r="M28" i="120"/>
  <c r="D90" i="120"/>
  <c r="E90" i="120"/>
  <c r="F90" i="120"/>
  <c r="G90" i="120"/>
  <c r="P28" i="120"/>
  <c r="D91" i="120"/>
  <c r="E91" i="120"/>
  <c r="F91" i="120"/>
  <c r="G91" i="120"/>
  <c r="C28" i="120"/>
  <c r="D71" i="120"/>
  <c r="E71" i="120"/>
  <c r="F71" i="120"/>
  <c r="G71" i="120"/>
  <c r="F27" i="120"/>
  <c r="D72" i="120"/>
  <c r="E72" i="120"/>
  <c r="F72" i="120"/>
  <c r="G72" i="120"/>
  <c r="G13" i="120"/>
  <c r="D73" i="120"/>
  <c r="E73" i="120"/>
  <c r="F73" i="120"/>
  <c r="G73" i="120"/>
  <c r="I73" i="120"/>
  <c r="D74" i="120"/>
  <c r="E74" i="120"/>
  <c r="F74" i="120"/>
  <c r="G74" i="120"/>
  <c r="I74" i="120"/>
  <c r="D75" i="120"/>
  <c r="E75" i="120"/>
  <c r="F75" i="120"/>
  <c r="D55" i="120"/>
  <c r="E55" i="120"/>
  <c r="F55" i="120"/>
  <c r="G55" i="120"/>
  <c r="E11" i="120"/>
  <c r="D56" i="120"/>
  <c r="E56" i="120"/>
  <c r="F56" i="120"/>
  <c r="G56" i="120"/>
  <c r="I56" i="120"/>
  <c r="D57" i="120"/>
  <c r="E57" i="120"/>
  <c r="F57" i="120"/>
  <c r="G57" i="120"/>
  <c r="L25" i="120"/>
  <c r="L46" i="122"/>
  <c r="D58" i="120"/>
  <c r="E58" i="120"/>
  <c r="F58" i="120"/>
  <c r="G58" i="120"/>
  <c r="I58" i="120"/>
  <c r="D59" i="120"/>
  <c r="E59" i="120"/>
  <c r="F59" i="120"/>
  <c r="D39" i="120"/>
  <c r="E39" i="120"/>
  <c r="F39" i="120"/>
  <c r="G39" i="120"/>
  <c r="E10" i="120"/>
  <c r="D40" i="120"/>
  <c r="E40" i="120"/>
  <c r="F40" i="120"/>
  <c r="G40" i="120"/>
  <c r="I40" i="120"/>
  <c r="D41" i="120"/>
  <c r="E41" i="120"/>
  <c r="F41" i="120"/>
  <c r="G41" i="120"/>
  <c r="I41" i="120"/>
  <c r="D42" i="120"/>
  <c r="E42" i="120"/>
  <c r="F42" i="120"/>
  <c r="G42" i="120"/>
  <c r="K10" i="120"/>
  <c r="D43" i="120"/>
  <c r="E43" i="120"/>
  <c r="F43" i="120"/>
  <c r="D109" i="119"/>
  <c r="E109" i="119"/>
  <c r="F109" i="119"/>
  <c r="G109" i="119"/>
  <c r="G30" i="119"/>
  <c r="D110" i="119"/>
  <c r="E110" i="119"/>
  <c r="F110" i="119"/>
  <c r="G110" i="119"/>
  <c r="G117" i="119"/>
  <c r="D111" i="119"/>
  <c r="E111" i="119"/>
  <c r="F111" i="119"/>
  <c r="G111" i="119"/>
  <c r="M30" i="119"/>
  <c r="D112" i="119"/>
  <c r="E112" i="119"/>
  <c r="F112" i="119"/>
  <c r="D95" i="119"/>
  <c r="E95" i="119"/>
  <c r="F95" i="119"/>
  <c r="G95" i="119"/>
  <c r="E15" i="119"/>
  <c r="D96" i="119"/>
  <c r="E96" i="119"/>
  <c r="F96" i="119"/>
  <c r="F103" i="119"/>
  <c r="G96" i="119"/>
  <c r="G103" i="119"/>
  <c r="D97" i="119"/>
  <c r="E97" i="119"/>
  <c r="F97" i="119"/>
  <c r="F104" i="119"/>
  <c r="G97" i="119"/>
  <c r="M29" i="119"/>
  <c r="D98" i="119"/>
  <c r="E98" i="119"/>
  <c r="F98" i="119"/>
  <c r="G98" i="119"/>
  <c r="D81" i="119"/>
  <c r="E81" i="119"/>
  <c r="F81" i="119"/>
  <c r="F88" i="119"/>
  <c r="G81" i="119"/>
  <c r="E14" i="119"/>
  <c r="D82" i="119"/>
  <c r="E82" i="119"/>
  <c r="F82" i="119"/>
  <c r="F84" i="119"/>
  <c r="G82" i="119"/>
  <c r="I82" i="119"/>
  <c r="D83" i="119"/>
  <c r="E83" i="119"/>
  <c r="F83" i="119"/>
  <c r="G83" i="119"/>
  <c r="L28" i="119"/>
  <c r="D84" i="119"/>
  <c r="E84" i="119"/>
  <c r="G84" i="119"/>
  <c r="D28" i="119"/>
  <c r="D67" i="119"/>
  <c r="E67" i="119"/>
  <c r="F67" i="119"/>
  <c r="G67" i="119"/>
  <c r="G27" i="119"/>
  <c r="D68" i="119"/>
  <c r="E68" i="119"/>
  <c r="F68" i="119"/>
  <c r="G68" i="119"/>
  <c r="I27" i="119"/>
  <c r="D69" i="119"/>
  <c r="E69" i="119"/>
  <c r="F69" i="119"/>
  <c r="G69" i="119"/>
  <c r="M27" i="119"/>
  <c r="D70" i="119"/>
  <c r="E70" i="119"/>
  <c r="F70" i="119"/>
  <c r="D53" i="119"/>
  <c r="E53" i="119"/>
  <c r="F53" i="119"/>
  <c r="G53" i="119"/>
  <c r="H25" i="119"/>
  <c r="H24" i="122"/>
  <c r="D54" i="119"/>
  <c r="E54" i="119"/>
  <c r="F54" i="119"/>
  <c r="G54" i="119"/>
  <c r="I54" i="119"/>
  <c r="D55" i="119"/>
  <c r="E55" i="119"/>
  <c r="F55" i="119"/>
  <c r="G55" i="119"/>
  <c r="H55" i="119"/>
  <c r="D56" i="119"/>
  <c r="E56" i="119"/>
  <c r="F56" i="119"/>
  <c r="D39" i="119"/>
  <c r="E39" i="119"/>
  <c r="E46" i="119"/>
  <c r="F39" i="119"/>
  <c r="G39" i="119"/>
  <c r="H24" i="119"/>
  <c r="D40" i="119"/>
  <c r="E40" i="119"/>
  <c r="F40" i="119"/>
  <c r="G40" i="119"/>
  <c r="K24" i="119"/>
  <c r="D41" i="119"/>
  <c r="E41" i="119"/>
  <c r="F41" i="119"/>
  <c r="F48" i="119"/>
  <c r="G41" i="119"/>
  <c r="G48" i="119"/>
  <c r="D42" i="119"/>
  <c r="E42" i="119"/>
  <c r="F42" i="119"/>
  <c r="G42" i="119"/>
  <c r="C10" i="119"/>
  <c r="D114" i="113"/>
  <c r="E114" i="113"/>
  <c r="F114" i="113"/>
  <c r="G114" i="113"/>
  <c r="H114" i="113"/>
  <c r="D115" i="113"/>
  <c r="E115" i="113"/>
  <c r="F115" i="113"/>
  <c r="G115" i="113"/>
  <c r="I115" i="113"/>
  <c r="D116" i="113"/>
  <c r="E116" i="113"/>
  <c r="F116" i="113"/>
  <c r="G116" i="113"/>
  <c r="L30" i="113"/>
  <c r="D117" i="113"/>
  <c r="E117" i="113"/>
  <c r="F117" i="113"/>
  <c r="G117" i="113"/>
  <c r="K16" i="113"/>
  <c r="D118" i="113"/>
  <c r="E118" i="113"/>
  <c r="F118" i="113"/>
  <c r="D99" i="113"/>
  <c r="E99" i="113"/>
  <c r="F99" i="113"/>
  <c r="G99" i="113"/>
  <c r="G29" i="113"/>
  <c r="D100" i="113"/>
  <c r="E100" i="113"/>
  <c r="F100" i="113"/>
  <c r="G100" i="113"/>
  <c r="K29" i="113"/>
  <c r="D101" i="113"/>
  <c r="E101" i="113"/>
  <c r="F101" i="113"/>
  <c r="G101" i="113"/>
  <c r="G103" i="113"/>
  <c r="D102" i="113"/>
  <c r="E102" i="113"/>
  <c r="F102" i="113"/>
  <c r="G102" i="113"/>
  <c r="K15" i="113"/>
  <c r="D103" i="113"/>
  <c r="E103" i="113"/>
  <c r="F103" i="113"/>
  <c r="D84" i="113"/>
  <c r="E84" i="113"/>
  <c r="F84" i="113"/>
  <c r="G84" i="113"/>
  <c r="I84" i="113"/>
  <c r="D85" i="113"/>
  <c r="E85" i="113"/>
  <c r="F85" i="113"/>
  <c r="G85" i="113"/>
  <c r="J28" i="113"/>
  <c r="D86" i="113"/>
  <c r="E86" i="113"/>
  <c r="F86" i="113"/>
  <c r="G86" i="113"/>
  <c r="I86" i="113"/>
  <c r="D87" i="113"/>
  <c r="E87" i="113"/>
  <c r="F87" i="113"/>
  <c r="G87" i="113"/>
  <c r="P28" i="113"/>
  <c r="D88" i="113"/>
  <c r="E88" i="113"/>
  <c r="F88" i="113"/>
  <c r="D69" i="113"/>
  <c r="E69" i="113"/>
  <c r="F69" i="113"/>
  <c r="G69" i="113"/>
  <c r="G77" i="113"/>
  <c r="D70" i="113"/>
  <c r="E70" i="113"/>
  <c r="F70" i="113"/>
  <c r="G70" i="113"/>
  <c r="H70" i="113"/>
  <c r="D71" i="113"/>
  <c r="E71" i="113"/>
  <c r="F71" i="113"/>
  <c r="G71" i="113"/>
  <c r="I71" i="113"/>
  <c r="D72" i="113"/>
  <c r="E72" i="113"/>
  <c r="F72" i="113"/>
  <c r="G72" i="113"/>
  <c r="P27" i="113"/>
  <c r="D73" i="113"/>
  <c r="E73" i="113"/>
  <c r="F73" i="113"/>
  <c r="D54" i="113"/>
  <c r="E54" i="113"/>
  <c r="F54" i="113"/>
  <c r="G54" i="113"/>
  <c r="G62" i="113"/>
  <c r="D55" i="113"/>
  <c r="E55" i="113"/>
  <c r="F55" i="113"/>
  <c r="G55" i="113"/>
  <c r="K25" i="113"/>
  <c r="K90" i="109"/>
  <c r="D56" i="113"/>
  <c r="E56" i="113"/>
  <c r="F56" i="113"/>
  <c r="G56" i="113"/>
  <c r="H56" i="113"/>
  <c r="D57" i="113"/>
  <c r="E57" i="113"/>
  <c r="F57" i="113"/>
  <c r="G57" i="113"/>
  <c r="I57" i="113"/>
  <c r="D58" i="113"/>
  <c r="E58" i="113"/>
  <c r="F58" i="113"/>
  <c r="G58" i="113"/>
  <c r="C11" i="113"/>
  <c r="D39" i="113"/>
  <c r="E39" i="113"/>
  <c r="F39" i="113"/>
  <c r="G39" i="113"/>
  <c r="E10" i="113"/>
  <c r="D40" i="113"/>
  <c r="E40" i="113"/>
  <c r="F40" i="113"/>
  <c r="G40" i="113"/>
  <c r="G10" i="113"/>
  <c r="D41" i="113"/>
  <c r="E41" i="113"/>
  <c r="F41" i="113"/>
  <c r="G41" i="113"/>
  <c r="G49" i="113"/>
  <c r="D42" i="113"/>
  <c r="E42" i="113"/>
  <c r="F42" i="113"/>
  <c r="G42" i="113"/>
  <c r="O24" i="113"/>
  <c r="D43" i="113"/>
  <c r="E43" i="113"/>
  <c r="F43" i="113"/>
  <c r="D109" i="112"/>
  <c r="E109" i="112"/>
  <c r="F109" i="112"/>
  <c r="G109" i="112"/>
  <c r="G116" i="112"/>
  <c r="D110" i="112"/>
  <c r="E110" i="112"/>
  <c r="F110" i="112"/>
  <c r="G110" i="112"/>
  <c r="G16" i="112"/>
  <c r="D111" i="112"/>
  <c r="E111" i="112"/>
  <c r="F111" i="112"/>
  <c r="G111" i="112"/>
  <c r="H111" i="112"/>
  <c r="D112" i="112"/>
  <c r="E112" i="112"/>
  <c r="F112" i="112"/>
  <c r="D95" i="112"/>
  <c r="E95" i="112"/>
  <c r="F95" i="112"/>
  <c r="G95" i="112"/>
  <c r="F29" i="112"/>
  <c r="D96" i="112"/>
  <c r="E96" i="112"/>
  <c r="F96" i="112"/>
  <c r="G96" i="112"/>
  <c r="H96" i="112"/>
  <c r="D97" i="112"/>
  <c r="E97" i="112"/>
  <c r="F97" i="112"/>
  <c r="G97" i="112"/>
  <c r="I15" i="112"/>
  <c r="D98" i="112"/>
  <c r="E98" i="112"/>
  <c r="F98" i="112"/>
  <c r="D81" i="112"/>
  <c r="E81" i="112"/>
  <c r="F81" i="112"/>
  <c r="G81" i="112"/>
  <c r="E14" i="112"/>
  <c r="D82" i="112"/>
  <c r="E82" i="112"/>
  <c r="F82" i="112"/>
  <c r="G82" i="112"/>
  <c r="K28" i="112"/>
  <c r="D83" i="112"/>
  <c r="E83" i="112"/>
  <c r="F83" i="112"/>
  <c r="G83" i="112"/>
  <c r="L28" i="112"/>
  <c r="D84" i="112"/>
  <c r="E84" i="112"/>
  <c r="F84" i="112"/>
  <c r="D67" i="112"/>
  <c r="E67" i="112"/>
  <c r="F67" i="112"/>
  <c r="G67" i="112"/>
  <c r="G74" i="112"/>
  <c r="D68" i="112"/>
  <c r="E68" i="112"/>
  <c r="F68" i="112"/>
  <c r="G68" i="112"/>
  <c r="J27" i="112"/>
  <c r="D69" i="112"/>
  <c r="E69" i="112"/>
  <c r="F69" i="112"/>
  <c r="G69" i="112"/>
  <c r="H69" i="112"/>
  <c r="D70" i="112"/>
  <c r="E70" i="112"/>
  <c r="F70" i="112"/>
  <c r="D53" i="112"/>
  <c r="E53" i="112"/>
  <c r="F53" i="112"/>
  <c r="G53" i="112"/>
  <c r="G25" i="112"/>
  <c r="G68" i="109"/>
  <c r="D54" i="112"/>
  <c r="E54" i="112"/>
  <c r="F54" i="112"/>
  <c r="G54" i="112"/>
  <c r="I25" i="112"/>
  <c r="I68" i="109"/>
  <c r="D55" i="112"/>
  <c r="E55" i="112"/>
  <c r="F55" i="112"/>
  <c r="G55" i="112"/>
  <c r="I11" i="112"/>
  <c r="Y10" i="112"/>
  <c r="D56" i="112"/>
  <c r="E56" i="112"/>
  <c r="F56" i="112"/>
  <c r="D39" i="112"/>
  <c r="E39" i="112"/>
  <c r="F39" i="112"/>
  <c r="G39" i="112"/>
  <c r="I39" i="112"/>
  <c r="D40" i="112"/>
  <c r="E40" i="112"/>
  <c r="F40" i="112"/>
  <c r="G40" i="112"/>
  <c r="K24" i="112"/>
  <c r="D41" i="112"/>
  <c r="E41" i="112"/>
  <c r="F41" i="112"/>
  <c r="G41" i="112"/>
  <c r="I10" i="112"/>
  <c r="D42" i="112"/>
  <c r="E42" i="112"/>
  <c r="F42" i="112"/>
  <c r="D114" i="99"/>
  <c r="E114" i="99"/>
  <c r="F114" i="99"/>
  <c r="G114" i="99"/>
  <c r="F30" i="99"/>
  <c r="D115" i="99"/>
  <c r="E115" i="99"/>
  <c r="F115" i="99"/>
  <c r="G115" i="99"/>
  <c r="G123" i="99"/>
  <c r="D116" i="99"/>
  <c r="E116" i="99"/>
  <c r="F116" i="99"/>
  <c r="G116" i="99"/>
  <c r="I16" i="99"/>
  <c r="D117" i="99"/>
  <c r="E117" i="99"/>
  <c r="F117" i="99"/>
  <c r="G117" i="99"/>
  <c r="Q30" i="99"/>
  <c r="D118" i="99"/>
  <c r="E118" i="99"/>
  <c r="F118" i="99"/>
  <c r="D99" i="99"/>
  <c r="E99" i="99"/>
  <c r="F99" i="99"/>
  <c r="G99" i="99"/>
  <c r="I99" i="99"/>
  <c r="D100" i="99"/>
  <c r="E100" i="99"/>
  <c r="F100" i="99"/>
  <c r="G100" i="99"/>
  <c r="I100" i="99"/>
  <c r="D101" i="99"/>
  <c r="E101" i="99"/>
  <c r="F101" i="99"/>
  <c r="G101" i="99"/>
  <c r="H101" i="99"/>
  <c r="D102" i="99"/>
  <c r="E102" i="99"/>
  <c r="F102" i="99"/>
  <c r="G102" i="99"/>
  <c r="I102" i="99"/>
  <c r="D103" i="99"/>
  <c r="E103" i="99"/>
  <c r="F103" i="99"/>
  <c r="D84" i="99"/>
  <c r="E84" i="99"/>
  <c r="F84" i="99"/>
  <c r="G84" i="99"/>
  <c r="F28" i="99"/>
  <c r="D85" i="99"/>
  <c r="E85" i="99"/>
  <c r="F85" i="99"/>
  <c r="G85" i="99"/>
  <c r="K28" i="99"/>
  <c r="D86" i="99"/>
  <c r="E86" i="99"/>
  <c r="F86" i="99"/>
  <c r="G86" i="99"/>
  <c r="H86" i="99"/>
  <c r="D87" i="99"/>
  <c r="E87" i="99"/>
  <c r="F87" i="99"/>
  <c r="G87" i="99"/>
  <c r="Q28" i="99"/>
  <c r="D88" i="99"/>
  <c r="E88" i="99"/>
  <c r="F88" i="99"/>
  <c r="D69" i="99"/>
  <c r="E69" i="99"/>
  <c r="F69" i="99"/>
  <c r="G69" i="99"/>
  <c r="G27" i="99"/>
  <c r="D70" i="99"/>
  <c r="E70" i="99"/>
  <c r="F70" i="99"/>
  <c r="G70" i="99"/>
  <c r="G78" i="99"/>
  <c r="D71" i="99"/>
  <c r="E71" i="99"/>
  <c r="F71" i="99"/>
  <c r="G71" i="99"/>
  <c r="G79" i="99"/>
  <c r="D72" i="99"/>
  <c r="E72" i="99"/>
  <c r="F72" i="99"/>
  <c r="G72" i="99"/>
  <c r="H72" i="99"/>
  <c r="D73" i="99"/>
  <c r="E73" i="99"/>
  <c r="F73" i="99"/>
  <c r="D54" i="99"/>
  <c r="E54" i="99"/>
  <c r="F54" i="99"/>
  <c r="G54" i="99"/>
  <c r="G62" i="99"/>
  <c r="D55" i="99"/>
  <c r="E55" i="99"/>
  <c r="F55" i="99"/>
  <c r="G55" i="99"/>
  <c r="H55" i="99"/>
  <c r="D56" i="99"/>
  <c r="E56" i="99"/>
  <c r="F56" i="99"/>
  <c r="G56" i="99"/>
  <c r="I11" i="99"/>
  <c r="Y10" i="99"/>
  <c r="D57" i="99"/>
  <c r="E57" i="99"/>
  <c r="F57" i="99"/>
  <c r="G57" i="99"/>
  <c r="P25" i="99"/>
  <c r="P24" i="109"/>
  <c r="D58" i="99"/>
  <c r="E58" i="99"/>
  <c r="F58" i="99"/>
  <c r="D39" i="99"/>
  <c r="E39" i="99"/>
  <c r="F39" i="99"/>
  <c r="G39" i="99"/>
  <c r="I39" i="99"/>
  <c r="D40" i="99"/>
  <c r="E40" i="99"/>
  <c r="F40" i="99"/>
  <c r="G40" i="99"/>
  <c r="H40" i="99"/>
  <c r="D41" i="99"/>
  <c r="E41" i="99"/>
  <c r="F41" i="99"/>
  <c r="G41" i="99"/>
  <c r="I10" i="99"/>
  <c r="D42" i="99"/>
  <c r="E42" i="99"/>
  <c r="F42" i="99"/>
  <c r="G42" i="99"/>
  <c r="O24" i="99"/>
  <c r="D43" i="99"/>
  <c r="E43" i="99"/>
  <c r="F43" i="99"/>
  <c r="D109" i="111"/>
  <c r="E109" i="111"/>
  <c r="F109" i="111"/>
  <c r="G109" i="111"/>
  <c r="E16" i="111"/>
  <c r="D110" i="111"/>
  <c r="E110" i="111"/>
  <c r="F110" i="111"/>
  <c r="G110" i="111"/>
  <c r="J30" i="111"/>
  <c r="D111" i="111"/>
  <c r="E111" i="111"/>
  <c r="F111" i="111"/>
  <c r="G111" i="111"/>
  <c r="I16" i="111"/>
  <c r="D112" i="111"/>
  <c r="E112" i="111"/>
  <c r="F112" i="111"/>
  <c r="D95" i="111"/>
  <c r="E95" i="111"/>
  <c r="F95" i="111"/>
  <c r="G95" i="111"/>
  <c r="E15" i="111"/>
  <c r="D96" i="111"/>
  <c r="E96" i="111"/>
  <c r="F96" i="111"/>
  <c r="G96" i="111"/>
  <c r="J29" i="111"/>
  <c r="D97" i="111"/>
  <c r="E97" i="111"/>
  <c r="F97" i="111"/>
  <c r="G97" i="111"/>
  <c r="L29" i="111"/>
  <c r="D98" i="111"/>
  <c r="E98" i="111"/>
  <c r="F98" i="111"/>
  <c r="D81" i="111"/>
  <c r="E81" i="111"/>
  <c r="F81" i="111"/>
  <c r="G81" i="111"/>
  <c r="H81" i="111"/>
  <c r="D82" i="111"/>
  <c r="E82" i="111"/>
  <c r="F82" i="111"/>
  <c r="G82" i="111"/>
  <c r="H82" i="111"/>
  <c r="D83" i="111"/>
  <c r="E83" i="111"/>
  <c r="F83" i="111"/>
  <c r="F90" i="111"/>
  <c r="G83" i="111"/>
  <c r="I14" i="111"/>
  <c r="D84" i="111"/>
  <c r="E84" i="111"/>
  <c r="F84" i="111"/>
  <c r="G84" i="111"/>
  <c r="C14" i="111"/>
  <c r="D67" i="111"/>
  <c r="E67" i="111"/>
  <c r="F67" i="111"/>
  <c r="G67" i="111"/>
  <c r="H67" i="111"/>
  <c r="D68" i="111"/>
  <c r="E68" i="111"/>
  <c r="F68" i="111"/>
  <c r="G68" i="111"/>
  <c r="I68" i="111"/>
  <c r="D69" i="111"/>
  <c r="E69" i="111"/>
  <c r="F69" i="111"/>
  <c r="G69" i="111"/>
  <c r="H69" i="111"/>
  <c r="D70" i="111"/>
  <c r="E70" i="111"/>
  <c r="F70" i="111"/>
  <c r="G70" i="111"/>
  <c r="D27" i="111"/>
  <c r="D39" i="111"/>
  <c r="E39" i="111"/>
  <c r="F39" i="111"/>
  <c r="G39" i="111"/>
  <c r="G46" i="111"/>
  <c r="D40" i="111"/>
  <c r="E40" i="111"/>
  <c r="F40" i="111"/>
  <c r="G40" i="111"/>
  <c r="J24" i="111"/>
  <c r="D41" i="111"/>
  <c r="E41" i="111"/>
  <c r="F41" i="111"/>
  <c r="G41" i="111"/>
  <c r="L24" i="111"/>
  <c r="D42" i="111"/>
  <c r="E42" i="111"/>
  <c r="F42" i="111"/>
  <c r="D53" i="111"/>
  <c r="E53" i="111"/>
  <c r="F53" i="111"/>
  <c r="G53" i="111"/>
  <c r="I53" i="111"/>
  <c r="D54" i="111"/>
  <c r="E54" i="111"/>
  <c r="F54" i="111"/>
  <c r="G54" i="111"/>
  <c r="J25" i="111"/>
  <c r="J46" i="109"/>
  <c r="D55" i="111"/>
  <c r="E55" i="111"/>
  <c r="F55" i="111"/>
  <c r="G55" i="111"/>
  <c r="I11" i="111"/>
  <c r="Y10" i="111"/>
  <c r="D56" i="111"/>
  <c r="E56" i="111"/>
  <c r="F56" i="111"/>
  <c r="E64" i="113"/>
  <c r="E79" i="113"/>
  <c r="E94" i="113"/>
  <c r="E108" i="113"/>
  <c r="E122" i="113"/>
  <c r="E124" i="113"/>
  <c r="F47" i="113"/>
  <c r="F62" i="113"/>
  <c r="F63" i="113"/>
  <c r="F77" i="113"/>
  <c r="F94" i="113"/>
  <c r="F93" i="113"/>
  <c r="F107" i="113"/>
  <c r="F122" i="113"/>
  <c r="F123" i="113"/>
  <c r="C53" i="112"/>
  <c r="C11" i="137"/>
  <c r="D11" i="137"/>
  <c r="E11" i="137"/>
  <c r="F11" i="137"/>
  <c r="G11" i="137"/>
  <c r="H11" i="137"/>
  <c r="I11" i="137"/>
  <c r="J11" i="137"/>
  <c r="K11" i="137"/>
  <c r="L11" i="137"/>
  <c r="M11" i="137"/>
  <c r="N11" i="137"/>
  <c r="C12" i="137"/>
  <c r="D12" i="137"/>
  <c r="E12" i="137"/>
  <c r="F12" i="137"/>
  <c r="G12" i="137"/>
  <c r="H12" i="137"/>
  <c r="I12" i="137"/>
  <c r="J12" i="137"/>
  <c r="K12" i="137"/>
  <c r="L12" i="137"/>
  <c r="M12" i="137"/>
  <c r="N12" i="137"/>
  <c r="C13" i="137"/>
  <c r="D13" i="137"/>
  <c r="E13" i="137"/>
  <c r="F13" i="137"/>
  <c r="G13" i="137"/>
  <c r="H13" i="137"/>
  <c r="I13" i="137"/>
  <c r="J13" i="137"/>
  <c r="K13" i="137"/>
  <c r="L13" i="137"/>
  <c r="M13" i="137"/>
  <c r="N13" i="137"/>
  <c r="C14" i="137"/>
  <c r="D14" i="137"/>
  <c r="E14" i="137"/>
  <c r="F14" i="137"/>
  <c r="G14" i="137"/>
  <c r="H14" i="137"/>
  <c r="I14" i="137"/>
  <c r="J14" i="137"/>
  <c r="K14" i="137"/>
  <c r="L14" i="137"/>
  <c r="M14" i="137"/>
  <c r="N14" i="137"/>
  <c r="C15" i="137"/>
  <c r="D15" i="137"/>
  <c r="E15" i="137"/>
  <c r="F15" i="137"/>
  <c r="G15" i="137"/>
  <c r="H15" i="137"/>
  <c r="I15" i="137"/>
  <c r="J15" i="137"/>
  <c r="K15" i="137"/>
  <c r="L15" i="137"/>
  <c r="M15" i="137"/>
  <c r="N15" i="137"/>
  <c r="C16" i="137"/>
  <c r="D16" i="137"/>
  <c r="E16" i="137"/>
  <c r="F16" i="137"/>
  <c r="G16" i="137"/>
  <c r="H16" i="137"/>
  <c r="I16" i="137"/>
  <c r="J16" i="137"/>
  <c r="K16" i="137"/>
  <c r="L16" i="137"/>
  <c r="M16" i="137"/>
  <c r="N16" i="137"/>
  <c r="C17" i="137"/>
  <c r="D17" i="137"/>
  <c r="E17" i="137"/>
  <c r="F17" i="137"/>
  <c r="G17" i="137"/>
  <c r="H17" i="137"/>
  <c r="I17" i="137"/>
  <c r="J17" i="137"/>
  <c r="K17" i="137"/>
  <c r="L17" i="137"/>
  <c r="M17" i="137"/>
  <c r="N17" i="137"/>
  <c r="C18" i="137"/>
  <c r="D18" i="137"/>
  <c r="E18" i="137"/>
  <c r="F18" i="137"/>
  <c r="G18" i="137"/>
  <c r="H18" i="137"/>
  <c r="I18" i="137"/>
  <c r="J18" i="137"/>
  <c r="K18" i="137"/>
  <c r="L18" i="137"/>
  <c r="M18" i="137"/>
  <c r="N18" i="137"/>
  <c r="C19" i="137"/>
  <c r="D19" i="137"/>
  <c r="E19" i="137"/>
  <c r="F19" i="137"/>
  <c r="G19" i="137"/>
  <c r="H19" i="137"/>
  <c r="I19" i="137"/>
  <c r="J19" i="137"/>
  <c r="K19" i="137"/>
  <c r="L19" i="137"/>
  <c r="M19" i="137"/>
  <c r="N19" i="137"/>
  <c r="C20" i="137"/>
  <c r="D20" i="137"/>
  <c r="E20" i="137"/>
  <c r="F20" i="137"/>
  <c r="G20" i="137"/>
  <c r="H20" i="137"/>
  <c r="I20" i="137"/>
  <c r="J20" i="137"/>
  <c r="K20" i="137"/>
  <c r="L20" i="137"/>
  <c r="M20" i="137"/>
  <c r="N20" i="137"/>
  <c r="C21" i="137"/>
  <c r="D21" i="137"/>
  <c r="E21" i="137"/>
  <c r="F21" i="137"/>
  <c r="G21" i="137"/>
  <c r="H21" i="137"/>
  <c r="I21" i="137"/>
  <c r="J21" i="137"/>
  <c r="K21" i="137"/>
  <c r="L21" i="137"/>
  <c r="M21" i="137"/>
  <c r="N21" i="137"/>
  <c r="C22" i="137"/>
  <c r="D22" i="137"/>
  <c r="E22" i="137"/>
  <c r="F22" i="137"/>
  <c r="G22" i="137"/>
  <c r="H22" i="137"/>
  <c r="I22" i="137"/>
  <c r="J22" i="137"/>
  <c r="K22" i="137"/>
  <c r="L22" i="137"/>
  <c r="M22" i="137"/>
  <c r="N22" i="137"/>
  <c r="C23" i="137"/>
  <c r="D23" i="137"/>
  <c r="E23" i="137"/>
  <c r="F23" i="137"/>
  <c r="G23" i="137"/>
  <c r="H23" i="137"/>
  <c r="I23" i="137"/>
  <c r="J23" i="137"/>
  <c r="K23" i="137"/>
  <c r="L23" i="137"/>
  <c r="M23" i="137"/>
  <c r="N23" i="137"/>
  <c r="D10" i="137"/>
  <c r="E10" i="137"/>
  <c r="F10" i="137"/>
  <c r="G10" i="137"/>
  <c r="H10" i="137"/>
  <c r="I10" i="137"/>
  <c r="J10" i="137"/>
  <c r="K10" i="137"/>
  <c r="L10" i="137"/>
  <c r="M10" i="137"/>
  <c r="N10" i="137"/>
  <c r="C10" i="137"/>
  <c r="L31" i="136"/>
  <c r="N32" i="136"/>
  <c r="N33" i="136"/>
  <c r="N34" i="136"/>
  <c r="N35" i="136"/>
  <c r="N36" i="136"/>
  <c r="M13" i="136"/>
  <c r="N13" i="136"/>
  <c r="N37" i="136"/>
  <c r="N38" i="136"/>
  <c r="N39" i="136"/>
  <c r="N40" i="136"/>
  <c r="M19" i="136"/>
  <c r="N19" i="136"/>
  <c r="N41" i="136"/>
  <c r="N42" i="136"/>
  <c r="N43" i="136"/>
  <c r="N44" i="136"/>
  <c r="M24" i="136"/>
  <c r="M21" i="136"/>
  <c r="N31" i="136"/>
  <c r="L32" i="136"/>
  <c r="L33" i="136"/>
  <c r="L34" i="136"/>
  <c r="L35" i="136"/>
  <c r="L36" i="136"/>
  <c r="L37" i="136"/>
  <c r="L38" i="136"/>
  <c r="L39" i="136"/>
  <c r="L40" i="136"/>
  <c r="L41" i="136"/>
  <c r="L42" i="136"/>
  <c r="L22" i="136"/>
  <c r="L43" i="136"/>
  <c r="L44" i="136"/>
  <c r="C110" i="135"/>
  <c r="D117" i="135"/>
  <c r="C111" i="135"/>
  <c r="C96" i="135"/>
  <c r="C97" i="135"/>
  <c r="C82" i="135"/>
  <c r="D89" i="135"/>
  <c r="C83" i="135"/>
  <c r="E90" i="135"/>
  <c r="C68" i="135"/>
  <c r="J27" i="135"/>
  <c r="C69" i="135"/>
  <c r="C54" i="135"/>
  <c r="C55" i="135"/>
  <c r="M25" i="135"/>
  <c r="M24" i="137"/>
  <c r="C40" i="135"/>
  <c r="C41" i="135"/>
  <c r="C109" i="135"/>
  <c r="C95" i="135"/>
  <c r="C102" i="135"/>
  <c r="C81" i="135"/>
  <c r="C67" i="135"/>
  <c r="C53" i="135"/>
  <c r="C39" i="135"/>
  <c r="D46" i="135"/>
  <c r="C11" i="130"/>
  <c r="D11" i="130"/>
  <c r="E11" i="130"/>
  <c r="F11" i="130"/>
  <c r="G11" i="130"/>
  <c r="H11" i="130"/>
  <c r="I11" i="130"/>
  <c r="J11" i="130"/>
  <c r="K11" i="130"/>
  <c r="L11" i="130"/>
  <c r="M11" i="130"/>
  <c r="N11" i="130"/>
  <c r="C12" i="130"/>
  <c r="D12" i="130"/>
  <c r="E12" i="130"/>
  <c r="F12" i="130"/>
  <c r="G12" i="130"/>
  <c r="H12" i="130"/>
  <c r="I12" i="130"/>
  <c r="J12" i="130"/>
  <c r="K12" i="130"/>
  <c r="L12" i="130"/>
  <c r="M12" i="130"/>
  <c r="N12" i="130"/>
  <c r="C13" i="130"/>
  <c r="D13" i="130"/>
  <c r="E13" i="130"/>
  <c r="F13" i="130"/>
  <c r="G13" i="130"/>
  <c r="H13" i="130"/>
  <c r="I13" i="130"/>
  <c r="J13" i="130"/>
  <c r="K13" i="130"/>
  <c r="L13" i="130"/>
  <c r="M13" i="130"/>
  <c r="N13" i="130"/>
  <c r="C14" i="130"/>
  <c r="D14" i="130"/>
  <c r="E14" i="130"/>
  <c r="F14" i="130"/>
  <c r="G14" i="130"/>
  <c r="H14" i="130"/>
  <c r="I14" i="130"/>
  <c r="J14" i="130"/>
  <c r="K14" i="130"/>
  <c r="L14" i="130"/>
  <c r="M14" i="130"/>
  <c r="N14" i="130"/>
  <c r="C15" i="130"/>
  <c r="D15" i="130"/>
  <c r="E15" i="130"/>
  <c r="F15" i="130"/>
  <c r="G15" i="130"/>
  <c r="H15" i="130"/>
  <c r="I15" i="130"/>
  <c r="J15" i="130"/>
  <c r="K15" i="130"/>
  <c r="L15" i="130"/>
  <c r="M15" i="130"/>
  <c r="N15" i="130"/>
  <c r="C16" i="130"/>
  <c r="D16" i="130"/>
  <c r="E16" i="130"/>
  <c r="F16" i="130"/>
  <c r="G16" i="130"/>
  <c r="H16" i="130"/>
  <c r="I16" i="130"/>
  <c r="J16" i="130"/>
  <c r="K16" i="130"/>
  <c r="L16" i="130"/>
  <c r="M16" i="130"/>
  <c r="N16" i="130"/>
  <c r="C17" i="130"/>
  <c r="D17" i="130"/>
  <c r="E17" i="130"/>
  <c r="F17" i="130"/>
  <c r="G17" i="130"/>
  <c r="H17" i="130"/>
  <c r="I17" i="130"/>
  <c r="J17" i="130"/>
  <c r="K17" i="130"/>
  <c r="L17" i="130"/>
  <c r="M17" i="130"/>
  <c r="N17" i="130"/>
  <c r="C18" i="130"/>
  <c r="D18" i="130"/>
  <c r="E18" i="130"/>
  <c r="F18" i="130"/>
  <c r="G18" i="130"/>
  <c r="H18" i="130"/>
  <c r="I18" i="130"/>
  <c r="J18" i="130"/>
  <c r="K18" i="130"/>
  <c r="L18" i="130"/>
  <c r="M18" i="130"/>
  <c r="N18" i="130"/>
  <c r="C19" i="130"/>
  <c r="D19" i="130"/>
  <c r="E19" i="130"/>
  <c r="F19" i="130"/>
  <c r="G19" i="130"/>
  <c r="H19" i="130"/>
  <c r="I19" i="130"/>
  <c r="J19" i="130"/>
  <c r="K19" i="130"/>
  <c r="L19" i="130"/>
  <c r="M19" i="130"/>
  <c r="N19" i="130"/>
  <c r="C20" i="130"/>
  <c r="D20" i="130"/>
  <c r="E20" i="130"/>
  <c r="F20" i="130"/>
  <c r="G20" i="130"/>
  <c r="H20" i="130"/>
  <c r="I20" i="130"/>
  <c r="J20" i="130"/>
  <c r="K20" i="130"/>
  <c r="L20" i="130"/>
  <c r="M20" i="130"/>
  <c r="N20" i="130"/>
  <c r="C21" i="130"/>
  <c r="D21" i="130"/>
  <c r="E21" i="130"/>
  <c r="F21" i="130"/>
  <c r="G21" i="130"/>
  <c r="H21" i="130"/>
  <c r="I21" i="130"/>
  <c r="J21" i="130"/>
  <c r="K21" i="130"/>
  <c r="L21" i="130"/>
  <c r="M21" i="130"/>
  <c r="N21" i="130"/>
  <c r="C22" i="130"/>
  <c r="D22" i="130"/>
  <c r="E22" i="130"/>
  <c r="F22" i="130"/>
  <c r="G22" i="130"/>
  <c r="H22" i="130"/>
  <c r="I22" i="130"/>
  <c r="J22" i="130"/>
  <c r="K22" i="130"/>
  <c r="L22" i="130"/>
  <c r="M22" i="130"/>
  <c r="N22" i="130"/>
  <c r="C23" i="130"/>
  <c r="D23" i="130"/>
  <c r="E23" i="130"/>
  <c r="F23" i="130"/>
  <c r="G23" i="130"/>
  <c r="H23" i="130"/>
  <c r="I23" i="130"/>
  <c r="J23" i="130"/>
  <c r="K23" i="130"/>
  <c r="L23" i="130"/>
  <c r="M23" i="130"/>
  <c r="N23" i="130"/>
  <c r="D10" i="130"/>
  <c r="E10" i="130"/>
  <c r="F10" i="130"/>
  <c r="G10" i="130"/>
  <c r="H10" i="130"/>
  <c r="I10" i="130"/>
  <c r="J10" i="130"/>
  <c r="K10" i="130"/>
  <c r="L10" i="130"/>
  <c r="M10" i="130"/>
  <c r="N10" i="130"/>
  <c r="C10" i="130"/>
  <c r="N32" i="129"/>
  <c r="N33" i="129"/>
  <c r="N34" i="129"/>
  <c r="N35" i="129"/>
  <c r="M12" i="129"/>
  <c r="N36" i="129"/>
  <c r="N37" i="129"/>
  <c r="N38" i="129"/>
  <c r="N39" i="129"/>
  <c r="N40" i="129"/>
  <c r="N41" i="129"/>
  <c r="N42" i="129"/>
  <c r="N43" i="129"/>
  <c r="N44" i="129"/>
  <c r="N31" i="129"/>
  <c r="L31" i="129"/>
  <c r="L32" i="129"/>
  <c r="L9" i="129"/>
  <c r="L33" i="129"/>
  <c r="L34" i="129"/>
  <c r="L35" i="129"/>
  <c r="L36" i="129"/>
  <c r="L13" i="129"/>
  <c r="L37" i="129"/>
  <c r="L38" i="129"/>
  <c r="L39" i="129"/>
  <c r="L40" i="129"/>
  <c r="L19" i="129"/>
  <c r="L41" i="129"/>
  <c r="L42" i="129"/>
  <c r="L43" i="129"/>
  <c r="L44" i="129"/>
  <c r="L24" i="129"/>
  <c r="C110" i="128"/>
  <c r="F117" i="128"/>
  <c r="C111" i="128"/>
  <c r="E118" i="128"/>
  <c r="C96" i="128"/>
  <c r="C97" i="128"/>
  <c r="E104" i="128"/>
  <c r="C82" i="128"/>
  <c r="F89" i="128"/>
  <c r="C83" i="128"/>
  <c r="E90" i="128"/>
  <c r="C68" i="128"/>
  <c r="C69" i="128"/>
  <c r="E76" i="128"/>
  <c r="I69" i="128"/>
  <c r="C54" i="128"/>
  <c r="C55" i="128"/>
  <c r="C40" i="128"/>
  <c r="E47" i="128"/>
  <c r="C41" i="128"/>
  <c r="F46" i="128"/>
  <c r="C109" i="128"/>
  <c r="C95" i="128"/>
  <c r="C81" i="128"/>
  <c r="C67" i="128"/>
  <c r="C53" i="128"/>
  <c r="C39" i="128"/>
  <c r="C33" i="122"/>
  <c r="D33" i="122"/>
  <c r="E33" i="122"/>
  <c r="F33" i="122"/>
  <c r="G33" i="122"/>
  <c r="H33" i="122"/>
  <c r="I33" i="122"/>
  <c r="J33" i="122"/>
  <c r="K33" i="122"/>
  <c r="L33" i="122"/>
  <c r="M33" i="122"/>
  <c r="N33" i="122"/>
  <c r="O33" i="122"/>
  <c r="P33" i="122"/>
  <c r="Q33" i="122"/>
  <c r="C34" i="122"/>
  <c r="D34" i="122"/>
  <c r="E34" i="122"/>
  <c r="F34" i="122"/>
  <c r="G34" i="122"/>
  <c r="H34" i="122"/>
  <c r="I34" i="122"/>
  <c r="J34" i="122"/>
  <c r="K34" i="122"/>
  <c r="L34" i="122"/>
  <c r="M34" i="122"/>
  <c r="N34" i="122"/>
  <c r="O34" i="122"/>
  <c r="P34" i="122"/>
  <c r="Q34" i="122"/>
  <c r="C35" i="122"/>
  <c r="D35" i="122"/>
  <c r="E35" i="122"/>
  <c r="F35" i="122"/>
  <c r="G35" i="122"/>
  <c r="H35" i="122"/>
  <c r="I35" i="122"/>
  <c r="J35" i="122"/>
  <c r="K35" i="122"/>
  <c r="L35" i="122"/>
  <c r="M35" i="122"/>
  <c r="N35" i="122"/>
  <c r="O35" i="122"/>
  <c r="P35" i="122"/>
  <c r="Q35" i="122"/>
  <c r="C36" i="122"/>
  <c r="D36" i="122"/>
  <c r="E36" i="122"/>
  <c r="F36" i="122"/>
  <c r="G36" i="122"/>
  <c r="H36" i="122"/>
  <c r="I36" i="122"/>
  <c r="J36" i="122"/>
  <c r="K36" i="122"/>
  <c r="L36" i="122"/>
  <c r="M36" i="122"/>
  <c r="N36" i="122"/>
  <c r="O36" i="122"/>
  <c r="P36" i="122"/>
  <c r="Q36" i="122"/>
  <c r="C37" i="122"/>
  <c r="D37" i="122"/>
  <c r="E37" i="122"/>
  <c r="F37" i="122"/>
  <c r="G37" i="122"/>
  <c r="H37" i="122"/>
  <c r="I37" i="122"/>
  <c r="J37" i="122"/>
  <c r="K37" i="122"/>
  <c r="L37" i="122"/>
  <c r="M37" i="122"/>
  <c r="N37" i="122"/>
  <c r="O37" i="122"/>
  <c r="P37" i="122"/>
  <c r="Q37" i="122"/>
  <c r="C38" i="122"/>
  <c r="D38" i="122"/>
  <c r="E38" i="122"/>
  <c r="F38" i="122"/>
  <c r="G38" i="122"/>
  <c r="H38" i="122"/>
  <c r="I38" i="122"/>
  <c r="J38" i="122"/>
  <c r="K38" i="122"/>
  <c r="L38" i="122"/>
  <c r="M38" i="122"/>
  <c r="N38" i="122"/>
  <c r="O38" i="122"/>
  <c r="P38" i="122"/>
  <c r="Q38" i="122"/>
  <c r="C39" i="122"/>
  <c r="D39" i="122"/>
  <c r="E39" i="122"/>
  <c r="F39" i="122"/>
  <c r="G39" i="122"/>
  <c r="H39" i="122"/>
  <c r="I39" i="122"/>
  <c r="J39" i="122"/>
  <c r="K39" i="122"/>
  <c r="L39" i="122"/>
  <c r="M39" i="122"/>
  <c r="N39" i="122"/>
  <c r="O39" i="122"/>
  <c r="P39" i="122"/>
  <c r="Q39" i="122"/>
  <c r="C40" i="122"/>
  <c r="D40" i="122"/>
  <c r="E40" i="122"/>
  <c r="F40" i="122"/>
  <c r="G40" i="122"/>
  <c r="H40" i="122"/>
  <c r="I40" i="122"/>
  <c r="J40" i="122"/>
  <c r="K40" i="122"/>
  <c r="L40" i="122"/>
  <c r="M40" i="122"/>
  <c r="N40" i="122"/>
  <c r="O40" i="122"/>
  <c r="P40" i="122"/>
  <c r="Q40" i="122"/>
  <c r="C41" i="122"/>
  <c r="D41" i="122"/>
  <c r="E41" i="122"/>
  <c r="F41" i="122"/>
  <c r="G41" i="122"/>
  <c r="H41" i="122"/>
  <c r="I41" i="122"/>
  <c r="J41" i="122"/>
  <c r="K41" i="122"/>
  <c r="L41" i="122"/>
  <c r="M41" i="122"/>
  <c r="N41" i="122"/>
  <c r="O41" i="122"/>
  <c r="P41" i="122"/>
  <c r="Q41" i="122"/>
  <c r="C42" i="122"/>
  <c r="D42" i="122"/>
  <c r="E42" i="122"/>
  <c r="F42" i="122"/>
  <c r="G42" i="122"/>
  <c r="H42" i="122"/>
  <c r="I42" i="122"/>
  <c r="J42" i="122"/>
  <c r="K42" i="122"/>
  <c r="L42" i="122"/>
  <c r="M42" i="122"/>
  <c r="N42" i="122"/>
  <c r="O42" i="122"/>
  <c r="P42" i="122"/>
  <c r="Q42" i="122"/>
  <c r="C43" i="122"/>
  <c r="D43" i="122"/>
  <c r="E43" i="122"/>
  <c r="F43" i="122"/>
  <c r="G43" i="122"/>
  <c r="H43" i="122"/>
  <c r="I43" i="122"/>
  <c r="J43" i="122"/>
  <c r="K43" i="122"/>
  <c r="L43" i="122"/>
  <c r="M43" i="122"/>
  <c r="N43" i="122"/>
  <c r="O43" i="122"/>
  <c r="P43" i="122"/>
  <c r="Q43" i="122"/>
  <c r="C44" i="122"/>
  <c r="D44" i="122"/>
  <c r="E44" i="122"/>
  <c r="F44" i="122"/>
  <c r="G44" i="122"/>
  <c r="H44" i="122"/>
  <c r="I44" i="122"/>
  <c r="J44" i="122"/>
  <c r="K44" i="122"/>
  <c r="L44" i="122"/>
  <c r="M44" i="122"/>
  <c r="N44" i="122"/>
  <c r="O44" i="122"/>
  <c r="P44" i="122"/>
  <c r="Q44" i="122"/>
  <c r="C45" i="122"/>
  <c r="D45" i="122"/>
  <c r="E45" i="122"/>
  <c r="F45" i="122"/>
  <c r="G45" i="122"/>
  <c r="H45" i="122"/>
  <c r="I45" i="122"/>
  <c r="J45" i="122"/>
  <c r="K45" i="122"/>
  <c r="L45" i="122"/>
  <c r="M45" i="122"/>
  <c r="N45" i="122"/>
  <c r="O45" i="122"/>
  <c r="P45" i="122"/>
  <c r="Q45" i="122"/>
  <c r="D32" i="122"/>
  <c r="E32" i="122"/>
  <c r="F32" i="122"/>
  <c r="G32" i="122"/>
  <c r="H32" i="122"/>
  <c r="I32" i="122"/>
  <c r="J32" i="122"/>
  <c r="K32" i="122"/>
  <c r="L32" i="122"/>
  <c r="M32" i="122"/>
  <c r="N32" i="122"/>
  <c r="O32" i="122"/>
  <c r="P32" i="122"/>
  <c r="Q32" i="122"/>
  <c r="C11" i="122"/>
  <c r="D11" i="122"/>
  <c r="E11" i="122"/>
  <c r="F11" i="122"/>
  <c r="G11" i="122"/>
  <c r="H11" i="122"/>
  <c r="I11" i="122"/>
  <c r="J11" i="122"/>
  <c r="K11" i="122"/>
  <c r="L11" i="122"/>
  <c r="M11" i="122"/>
  <c r="N11" i="122"/>
  <c r="C12" i="122"/>
  <c r="D12" i="122"/>
  <c r="E12" i="122"/>
  <c r="F12" i="122"/>
  <c r="G12" i="122"/>
  <c r="H12" i="122"/>
  <c r="I12" i="122"/>
  <c r="J12" i="122"/>
  <c r="K12" i="122"/>
  <c r="L12" i="122"/>
  <c r="M12" i="122"/>
  <c r="N12" i="122"/>
  <c r="C13" i="122"/>
  <c r="D13" i="122"/>
  <c r="E13" i="122"/>
  <c r="F13" i="122"/>
  <c r="G13" i="122"/>
  <c r="H13" i="122"/>
  <c r="I13" i="122"/>
  <c r="J13" i="122"/>
  <c r="K13" i="122"/>
  <c r="L13" i="122"/>
  <c r="M13" i="122"/>
  <c r="N13" i="122"/>
  <c r="C14" i="122"/>
  <c r="D14" i="122"/>
  <c r="E14" i="122"/>
  <c r="F14" i="122"/>
  <c r="G14" i="122"/>
  <c r="H14" i="122"/>
  <c r="I14" i="122"/>
  <c r="J14" i="122"/>
  <c r="K14" i="122"/>
  <c r="L14" i="122"/>
  <c r="M14" i="122"/>
  <c r="N14" i="122"/>
  <c r="C15" i="122"/>
  <c r="D15" i="122"/>
  <c r="E15" i="122"/>
  <c r="F15" i="122"/>
  <c r="G15" i="122"/>
  <c r="H15" i="122"/>
  <c r="I15" i="122"/>
  <c r="J15" i="122"/>
  <c r="K15" i="122"/>
  <c r="L15" i="122"/>
  <c r="M15" i="122"/>
  <c r="N15" i="122"/>
  <c r="C16" i="122"/>
  <c r="D16" i="122"/>
  <c r="E16" i="122"/>
  <c r="F16" i="122"/>
  <c r="G16" i="122"/>
  <c r="H16" i="122"/>
  <c r="I16" i="122"/>
  <c r="J16" i="122"/>
  <c r="K16" i="122"/>
  <c r="L16" i="122"/>
  <c r="M16" i="122"/>
  <c r="N16" i="122"/>
  <c r="C17" i="122"/>
  <c r="D17" i="122"/>
  <c r="E17" i="122"/>
  <c r="F17" i="122"/>
  <c r="G17" i="122"/>
  <c r="H17" i="122"/>
  <c r="I17" i="122"/>
  <c r="J17" i="122"/>
  <c r="K17" i="122"/>
  <c r="L17" i="122"/>
  <c r="M17" i="122"/>
  <c r="N17" i="122"/>
  <c r="C18" i="122"/>
  <c r="D18" i="122"/>
  <c r="E18" i="122"/>
  <c r="F18" i="122"/>
  <c r="G18" i="122"/>
  <c r="H18" i="122"/>
  <c r="I18" i="122"/>
  <c r="J18" i="122"/>
  <c r="K18" i="122"/>
  <c r="L18" i="122"/>
  <c r="M18" i="122"/>
  <c r="N18" i="122"/>
  <c r="C19" i="122"/>
  <c r="D19" i="122"/>
  <c r="E19" i="122"/>
  <c r="F19" i="122"/>
  <c r="G19" i="122"/>
  <c r="H19" i="122"/>
  <c r="I19" i="122"/>
  <c r="J19" i="122"/>
  <c r="K19" i="122"/>
  <c r="L19" i="122"/>
  <c r="M19" i="122"/>
  <c r="N19" i="122"/>
  <c r="C20" i="122"/>
  <c r="D20" i="122"/>
  <c r="E20" i="122"/>
  <c r="F20" i="122"/>
  <c r="G20" i="122"/>
  <c r="H20" i="122"/>
  <c r="I20" i="122"/>
  <c r="J20" i="122"/>
  <c r="K20" i="122"/>
  <c r="L20" i="122"/>
  <c r="M20" i="122"/>
  <c r="N20" i="122"/>
  <c r="C21" i="122"/>
  <c r="D21" i="122"/>
  <c r="E21" i="122"/>
  <c r="F21" i="122"/>
  <c r="G21" i="122"/>
  <c r="H21" i="122"/>
  <c r="I21" i="122"/>
  <c r="J21" i="122"/>
  <c r="K21" i="122"/>
  <c r="L21" i="122"/>
  <c r="M21" i="122"/>
  <c r="N21" i="122"/>
  <c r="C22" i="122"/>
  <c r="D22" i="122"/>
  <c r="E22" i="122"/>
  <c r="F22" i="122"/>
  <c r="G22" i="122"/>
  <c r="H22" i="122"/>
  <c r="I22" i="122"/>
  <c r="J22" i="122"/>
  <c r="K22" i="122"/>
  <c r="L22" i="122"/>
  <c r="M22" i="122"/>
  <c r="N22" i="122"/>
  <c r="C23" i="122"/>
  <c r="D23" i="122"/>
  <c r="E23" i="122"/>
  <c r="F23" i="122"/>
  <c r="G23" i="122"/>
  <c r="H23" i="122"/>
  <c r="I23" i="122"/>
  <c r="J23" i="122"/>
  <c r="K23" i="122"/>
  <c r="L23" i="122"/>
  <c r="M23" i="122"/>
  <c r="N23" i="122"/>
  <c r="D10" i="122"/>
  <c r="E10" i="122"/>
  <c r="F10" i="122"/>
  <c r="G10" i="122"/>
  <c r="H10" i="122"/>
  <c r="I10" i="122"/>
  <c r="J10" i="122"/>
  <c r="K10" i="122"/>
  <c r="L10" i="122"/>
  <c r="M10" i="122"/>
  <c r="N10" i="122"/>
  <c r="C32" i="122"/>
  <c r="C10" i="122"/>
  <c r="N32" i="121"/>
  <c r="N33" i="121"/>
  <c r="N34" i="121"/>
  <c r="M11" i="121"/>
  <c r="M7" i="121"/>
  <c r="N35" i="121"/>
  <c r="N36" i="121"/>
  <c r="N37" i="121"/>
  <c r="N38" i="121"/>
  <c r="M17" i="121"/>
  <c r="N17" i="121"/>
  <c r="N39" i="121"/>
  <c r="N40" i="121"/>
  <c r="N41" i="121"/>
  <c r="N42" i="121"/>
  <c r="M22" i="121"/>
  <c r="M21" i="121"/>
  <c r="N43" i="121"/>
  <c r="N44" i="121"/>
  <c r="N31" i="121"/>
  <c r="L32" i="121"/>
  <c r="L9" i="121"/>
  <c r="L33" i="121"/>
  <c r="L34" i="121"/>
  <c r="L35" i="121"/>
  <c r="L36" i="121"/>
  <c r="L13" i="121"/>
  <c r="L37" i="121"/>
  <c r="L38" i="121"/>
  <c r="L39" i="121"/>
  <c r="L40" i="121"/>
  <c r="L19" i="121"/>
  <c r="L41" i="121"/>
  <c r="L42" i="121"/>
  <c r="L43" i="121"/>
  <c r="L44" i="121"/>
  <c r="L24" i="121"/>
  <c r="L31" i="121"/>
  <c r="C120" i="120"/>
  <c r="C121" i="120"/>
  <c r="C122" i="120"/>
  <c r="C104" i="120"/>
  <c r="C105" i="120"/>
  <c r="C106" i="120"/>
  <c r="C88" i="120"/>
  <c r="C89" i="120"/>
  <c r="C90" i="120"/>
  <c r="C72" i="120"/>
  <c r="C73" i="120"/>
  <c r="C74" i="120"/>
  <c r="C56" i="120"/>
  <c r="C57" i="120"/>
  <c r="C58" i="120"/>
  <c r="E66" i="120"/>
  <c r="K11" i="120"/>
  <c r="Z10" i="120"/>
  <c r="C119" i="120"/>
  <c r="C103" i="120"/>
  <c r="C87" i="120"/>
  <c r="C71" i="120"/>
  <c r="C55" i="120"/>
  <c r="C39" i="120"/>
  <c r="C40" i="120"/>
  <c r="C41" i="120"/>
  <c r="C42" i="120"/>
  <c r="C110" i="119"/>
  <c r="C111" i="119"/>
  <c r="C109" i="119"/>
  <c r="C96" i="119"/>
  <c r="C97" i="119"/>
  <c r="C95" i="119"/>
  <c r="C82" i="119"/>
  <c r="C83" i="119"/>
  <c r="C81" i="119"/>
  <c r="C68" i="119"/>
  <c r="C69" i="119"/>
  <c r="C67" i="119"/>
  <c r="C54" i="119"/>
  <c r="C55" i="119"/>
  <c r="C53" i="119"/>
  <c r="C39" i="119"/>
  <c r="C40" i="119"/>
  <c r="C41" i="119"/>
  <c r="C77" i="109"/>
  <c r="D77" i="109"/>
  <c r="E77" i="109"/>
  <c r="F77" i="109"/>
  <c r="G77" i="109"/>
  <c r="H77" i="109"/>
  <c r="I77" i="109"/>
  <c r="J77" i="109"/>
  <c r="K77" i="109"/>
  <c r="L77" i="109"/>
  <c r="M77" i="109"/>
  <c r="N77" i="109"/>
  <c r="O77" i="109"/>
  <c r="P77" i="109"/>
  <c r="Q77" i="109"/>
  <c r="C78" i="109"/>
  <c r="D78" i="109"/>
  <c r="E78" i="109"/>
  <c r="F78" i="109"/>
  <c r="G78" i="109"/>
  <c r="H78" i="109"/>
  <c r="I78" i="109"/>
  <c r="J78" i="109"/>
  <c r="K78" i="109"/>
  <c r="L78" i="109"/>
  <c r="M78" i="109"/>
  <c r="N78" i="109"/>
  <c r="O78" i="109"/>
  <c r="P78" i="109"/>
  <c r="Q78" i="109"/>
  <c r="C79" i="109"/>
  <c r="D79" i="109"/>
  <c r="E79" i="109"/>
  <c r="F79" i="109"/>
  <c r="G79" i="109"/>
  <c r="H79" i="109"/>
  <c r="I79" i="109"/>
  <c r="J79" i="109"/>
  <c r="K79" i="109"/>
  <c r="L79" i="109"/>
  <c r="M79" i="109"/>
  <c r="N79" i="109"/>
  <c r="O79" i="109"/>
  <c r="P79" i="109"/>
  <c r="Q79" i="109"/>
  <c r="C80" i="109"/>
  <c r="D80" i="109"/>
  <c r="E80" i="109"/>
  <c r="F80" i="109"/>
  <c r="G80" i="109"/>
  <c r="H80" i="109"/>
  <c r="I80" i="109"/>
  <c r="J80" i="109"/>
  <c r="K80" i="109"/>
  <c r="L80" i="109"/>
  <c r="M80" i="109"/>
  <c r="N80" i="109"/>
  <c r="O80" i="109"/>
  <c r="P80" i="109"/>
  <c r="Q80" i="109"/>
  <c r="C81" i="109"/>
  <c r="D81" i="109"/>
  <c r="E81" i="109"/>
  <c r="F81" i="109"/>
  <c r="G81" i="109"/>
  <c r="H81" i="109"/>
  <c r="I81" i="109"/>
  <c r="J81" i="109"/>
  <c r="K81" i="109"/>
  <c r="L81" i="109"/>
  <c r="M81" i="109"/>
  <c r="N81" i="109"/>
  <c r="O81" i="109"/>
  <c r="P81" i="109"/>
  <c r="Q81" i="109"/>
  <c r="C82" i="109"/>
  <c r="D82" i="109"/>
  <c r="E82" i="109"/>
  <c r="F82" i="109"/>
  <c r="G82" i="109"/>
  <c r="H82" i="109"/>
  <c r="I82" i="109"/>
  <c r="J82" i="109"/>
  <c r="K82" i="109"/>
  <c r="L82" i="109"/>
  <c r="M82" i="109"/>
  <c r="N82" i="109"/>
  <c r="O82" i="109"/>
  <c r="P82" i="109"/>
  <c r="Q82" i="109"/>
  <c r="C83" i="109"/>
  <c r="D83" i="109"/>
  <c r="E83" i="109"/>
  <c r="F83" i="109"/>
  <c r="G83" i="109"/>
  <c r="H83" i="109"/>
  <c r="I83" i="109"/>
  <c r="J83" i="109"/>
  <c r="K83" i="109"/>
  <c r="L83" i="109"/>
  <c r="M83" i="109"/>
  <c r="N83" i="109"/>
  <c r="O83" i="109"/>
  <c r="P83" i="109"/>
  <c r="Q83" i="109"/>
  <c r="C84" i="109"/>
  <c r="D84" i="109"/>
  <c r="E84" i="109"/>
  <c r="F84" i="109"/>
  <c r="G84" i="109"/>
  <c r="H84" i="109"/>
  <c r="I84" i="109"/>
  <c r="J84" i="109"/>
  <c r="K84" i="109"/>
  <c r="L84" i="109"/>
  <c r="M84" i="109"/>
  <c r="N84" i="109"/>
  <c r="O84" i="109"/>
  <c r="P84" i="109"/>
  <c r="Q84" i="109"/>
  <c r="C85" i="109"/>
  <c r="D85" i="109"/>
  <c r="E85" i="109"/>
  <c r="F85" i="109"/>
  <c r="G85" i="109"/>
  <c r="H85" i="109"/>
  <c r="I85" i="109"/>
  <c r="J85" i="109"/>
  <c r="K85" i="109"/>
  <c r="L85" i="109"/>
  <c r="M85" i="109"/>
  <c r="N85" i="109"/>
  <c r="O85" i="109"/>
  <c r="P85" i="109"/>
  <c r="Q85" i="109"/>
  <c r="C86" i="109"/>
  <c r="D86" i="109"/>
  <c r="E86" i="109"/>
  <c r="F86" i="109"/>
  <c r="G86" i="109"/>
  <c r="H86" i="109"/>
  <c r="I86" i="109"/>
  <c r="J86" i="109"/>
  <c r="K86" i="109"/>
  <c r="L86" i="109"/>
  <c r="M86" i="109"/>
  <c r="N86" i="109"/>
  <c r="O86" i="109"/>
  <c r="P86" i="109"/>
  <c r="Q86" i="109"/>
  <c r="C87" i="109"/>
  <c r="D87" i="109"/>
  <c r="E87" i="109"/>
  <c r="F87" i="109"/>
  <c r="G87" i="109"/>
  <c r="H87" i="109"/>
  <c r="I87" i="109"/>
  <c r="J87" i="109"/>
  <c r="K87" i="109"/>
  <c r="L87" i="109"/>
  <c r="M87" i="109"/>
  <c r="N87" i="109"/>
  <c r="O87" i="109"/>
  <c r="P87" i="109"/>
  <c r="Q87" i="109"/>
  <c r="C88" i="109"/>
  <c r="D88" i="109"/>
  <c r="E88" i="109"/>
  <c r="F88" i="109"/>
  <c r="G88" i="109"/>
  <c r="H88" i="109"/>
  <c r="I88" i="109"/>
  <c r="J88" i="109"/>
  <c r="K88" i="109"/>
  <c r="L88" i="109"/>
  <c r="M88" i="109"/>
  <c r="N88" i="109"/>
  <c r="O88" i="109"/>
  <c r="P88" i="109"/>
  <c r="Q88" i="109"/>
  <c r="C89" i="109"/>
  <c r="D89" i="109"/>
  <c r="E89" i="109"/>
  <c r="F89" i="109"/>
  <c r="G89" i="109"/>
  <c r="H89" i="109"/>
  <c r="I89" i="109"/>
  <c r="J89" i="109"/>
  <c r="K89" i="109"/>
  <c r="L89" i="109"/>
  <c r="M89" i="109"/>
  <c r="N89" i="109"/>
  <c r="O89" i="109"/>
  <c r="P89" i="109"/>
  <c r="Q89" i="109"/>
  <c r="D76" i="109"/>
  <c r="E76" i="109"/>
  <c r="F76" i="109"/>
  <c r="G76" i="109"/>
  <c r="H76" i="109"/>
  <c r="I76" i="109"/>
  <c r="J76" i="109"/>
  <c r="K76" i="109"/>
  <c r="L76" i="109"/>
  <c r="M76" i="109"/>
  <c r="N76" i="109"/>
  <c r="O76" i="109"/>
  <c r="P76" i="109"/>
  <c r="Q76" i="109"/>
  <c r="C55" i="109"/>
  <c r="D55" i="109"/>
  <c r="E55" i="109"/>
  <c r="F55" i="109"/>
  <c r="G55" i="109"/>
  <c r="H55" i="109"/>
  <c r="I55" i="109"/>
  <c r="J55" i="109"/>
  <c r="K55" i="109"/>
  <c r="L55" i="109"/>
  <c r="M55" i="109"/>
  <c r="N55" i="109"/>
  <c r="C56" i="109"/>
  <c r="D56" i="109"/>
  <c r="E56" i="109"/>
  <c r="F56" i="109"/>
  <c r="G56" i="109"/>
  <c r="H56" i="109"/>
  <c r="I56" i="109"/>
  <c r="J56" i="109"/>
  <c r="K56" i="109"/>
  <c r="L56" i="109"/>
  <c r="M56" i="109"/>
  <c r="N56" i="109"/>
  <c r="C57" i="109"/>
  <c r="D57" i="109"/>
  <c r="E57" i="109"/>
  <c r="F57" i="109"/>
  <c r="G57" i="109"/>
  <c r="H57" i="109"/>
  <c r="I57" i="109"/>
  <c r="J57" i="109"/>
  <c r="K57" i="109"/>
  <c r="L57" i="109"/>
  <c r="M57" i="109"/>
  <c r="N57" i="109"/>
  <c r="C58" i="109"/>
  <c r="D58" i="109"/>
  <c r="E58" i="109"/>
  <c r="F58" i="109"/>
  <c r="G58" i="109"/>
  <c r="H58" i="109"/>
  <c r="I58" i="109"/>
  <c r="J58" i="109"/>
  <c r="K58" i="109"/>
  <c r="L58" i="109"/>
  <c r="M58" i="109"/>
  <c r="N58" i="109"/>
  <c r="C59" i="109"/>
  <c r="D59" i="109"/>
  <c r="E59" i="109"/>
  <c r="F59" i="109"/>
  <c r="G59" i="109"/>
  <c r="H59" i="109"/>
  <c r="I59" i="109"/>
  <c r="J59" i="109"/>
  <c r="K59" i="109"/>
  <c r="L59" i="109"/>
  <c r="M59" i="109"/>
  <c r="N59" i="109"/>
  <c r="C60" i="109"/>
  <c r="D60" i="109"/>
  <c r="E60" i="109"/>
  <c r="F60" i="109"/>
  <c r="G60" i="109"/>
  <c r="H60" i="109"/>
  <c r="I60" i="109"/>
  <c r="J60" i="109"/>
  <c r="K60" i="109"/>
  <c r="L60" i="109"/>
  <c r="M60" i="109"/>
  <c r="N60" i="109"/>
  <c r="C61" i="109"/>
  <c r="D61" i="109"/>
  <c r="E61" i="109"/>
  <c r="F61" i="109"/>
  <c r="G61" i="109"/>
  <c r="H61" i="109"/>
  <c r="I61" i="109"/>
  <c r="J61" i="109"/>
  <c r="K61" i="109"/>
  <c r="L61" i="109"/>
  <c r="M61" i="109"/>
  <c r="N61" i="109"/>
  <c r="C62" i="109"/>
  <c r="D62" i="109"/>
  <c r="E62" i="109"/>
  <c r="F62" i="109"/>
  <c r="G62" i="109"/>
  <c r="H62" i="109"/>
  <c r="I62" i="109"/>
  <c r="J62" i="109"/>
  <c r="K62" i="109"/>
  <c r="L62" i="109"/>
  <c r="M62" i="109"/>
  <c r="N62" i="109"/>
  <c r="C63" i="109"/>
  <c r="D63" i="109"/>
  <c r="E63" i="109"/>
  <c r="F63" i="109"/>
  <c r="G63" i="109"/>
  <c r="H63" i="109"/>
  <c r="I63" i="109"/>
  <c r="J63" i="109"/>
  <c r="K63" i="109"/>
  <c r="L63" i="109"/>
  <c r="M63" i="109"/>
  <c r="N63" i="109"/>
  <c r="C64" i="109"/>
  <c r="D64" i="109"/>
  <c r="E64" i="109"/>
  <c r="F64" i="109"/>
  <c r="G64" i="109"/>
  <c r="H64" i="109"/>
  <c r="I64" i="109"/>
  <c r="J64" i="109"/>
  <c r="K64" i="109"/>
  <c r="L64" i="109"/>
  <c r="M64" i="109"/>
  <c r="N64" i="109"/>
  <c r="C65" i="109"/>
  <c r="D65" i="109"/>
  <c r="E65" i="109"/>
  <c r="F65" i="109"/>
  <c r="G65" i="109"/>
  <c r="H65" i="109"/>
  <c r="I65" i="109"/>
  <c r="J65" i="109"/>
  <c r="K65" i="109"/>
  <c r="L65" i="109"/>
  <c r="M65" i="109"/>
  <c r="N65" i="109"/>
  <c r="C66" i="109"/>
  <c r="D66" i="109"/>
  <c r="E66" i="109"/>
  <c r="F66" i="109"/>
  <c r="G66" i="109"/>
  <c r="H66" i="109"/>
  <c r="I66" i="109"/>
  <c r="J66" i="109"/>
  <c r="K66" i="109"/>
  <c r="L66" i="109"/>
  <c r="M66" i="109"/>
  <c r="N66" i="109"/>
  <c r="C67" i="109"/>
  <c r="D67" i="109"/>
  <c r="E67" i="109"/>
  <c r="F67" i="109"/>
  <c r="G67" i="109"/>
  <c r="H67" i="109"/>
  <c r="I67" i="109"/>
  <c r="J67" i="109"/>
  <c r="K67" i="109"/>
  <c r="L67" i="109"/>
  <c r="M67" i="109"/>
  <c r="N67" i="109"/>
  <c r="D54" i="109"/>
  <c r="E54" i="109"/>
  <c r="F54" i="109"/>
  <c r="G54" i="109"/>
  <c r="H54" i="109"/>
  <c r="I54" i="109"/>
  <c r="J54" i="109"/>
  <c r="K54" i="109"/>
  <c r="L54" i="109"/>
  <c r="M54" i="109"/>
  <c r="N54" i="109"/>
  <c r="C33" i="109"/>
  <c r="D33" i="109"/>
  <c r="E33" i="109"/>
  <c r="F33" i="109"/>
  <c r="G33" i="109"/>
  <c r="H33" i="109"/>
  <c r="I33" i="109"/>
  <c r="J33" i="109"/>
  <c r="K33" i="109"/>
  <c r="L33" i="109"/>
  <c r="M33" i="109"/>
  <c r="N33" i="109"/>
  <c r="C34" i="109"/>
  <c r="D34" i="109"/>
  <c r="E34" i="109"/>
  <c r="F34" i="109"/>
  <c r="G34" i="109"/>
  <c r="H34" i="109"/>
  <c r="I34" i="109"/>
  <c r="J34" i="109"/>
  <c r="K34" i="109"/>
  <c r="L34" i="109"/>
  <c r="M34" i="109"/>
  <c r="N34" i="109"/>
  <c r="C35" i="109"/>
  <c r="D35" i="109"/>
  <c r="E35" i="109"/>
  <c r="F35" i="109"/>
  <c r="G35" i="109"/>
  <c r="H35" i="109"/>
  <c r="I35" i="109"/>
  <c r="J35" i="109"/>
  <c r="K35" i="109"/>
  <c r="L35" i="109"/>
  <c r="M35" i="109"/>
  <c r="N35" i="109"/>
  <c r="C36" i="109"/>
  <c r="D36" i="109"/>
  <c r="E36" i="109"/>
  <c r="F36" i="109"/>
  <c r="G36" i="109"/>
  <c r="H36" i="109"/>
  <c r="I36" i="109"/>
  <c r="J36" i="109"/>
  <c r="K36" i="109"/>
  <c r="L36" i="109"/>
  <c r="M36" i="109"/>
  <c r="N36" i="109"/>
  <c r="C37" i="109"/>
  <c r="D37" i="109"/>
  <c r="E37" i="109"/>
  <c r="F37" i="109"/>
  <c r="G37" i="109"/>
  <c r="H37" i="109"/>
  <c r="I37" i="109"/>
  <c r="J37" i="109"/>
  <c r="K37" i="109"/>
  <c r="L37" i="109"/>
  <c r="M37" i="109"/>
  <c r="N37" i="109"/>
  <c r="C38" i="109"/>
  <c r="D38" i="109"/>
  <c r="E38" i="109"/>
  <c r="F38" i="109"/>
  <c r="G38" i="109"/>
  <c r="H38" i="109"/>
  <c r="I38" i="109"/>
  <c r="J38" i="109"/>
  <c r="K38" i="109"/>
  <c r="L38" i="109"/>
  <c r="M38" i="109"/>
  <c r="N38" i="109"/>
  <c r="C39" i="109"/>
  <c r="D39" i="109"/>
  <c r="E39" i="109"/>
  <c r="F39" i="109"/>
  <c r="G39" i="109"/>
  <c r="H39" i="109"/>
  <c r="I39" i="109"/>
  <c r="J39" i="109"/>
  <c r="K39" i="109"/>
  <c r="L39" i="109"/>
  <c r="M39" i="109"/>
  <c r="N39" i="109"/>
  <c r="C40" i="109"/>
  <c r="D40" i="109"/>
  <c r="E40" i="109"/>
  <c r="F40" i="109"/>
  <c r="G40" i="109"/>
  <c r="H40" i="109"/>
  <c r="I40" i="109"/>
  <c r="J40" i="109"/>
  <c r="K40" i="109"/>
  <c r="L40" i="109"/>
  <c r="M40" i="109"/>
  <c r="N40" i="109"/>
  <c r="C41" i="109"/>
  <c r="D41" i="109"/>
  <c r="E41" i="109"/>
  <c r="F41" i="109"/>
  <c r="G41" i="109"/>
  <c r="H41" i="109"/>
  <c r="I41" i="109"/>
  <c r="J41" i="109"/>
  <c r="K41" i="109"/>
  <c r="L41" i="109"/>
  <c r="M41" i="109"/>
  <c r="N41" i="109"/>
  <c r="C42" i="109"/>
  <c r="D42" i="109"/>
  <c r="E42" i="109"/>
  <c r="F42" i="109"/>
  <c r="G42" i="109"/>
  <c r="H42" i="109"/>
  <c r="I42" i="109"/>
  <c r="J42" i="109"/>
  <c r="K42" i="109"/>
  <c r="L42" i="109"/>
  <c r="M42" i="109"/>
  <c r="N42" i="109"/>
  <c r="C43" i="109"/>
  <c r="D43" i="109"/>
  <c r="E43" i="109"/>
  <c r="F43" i="109"/>
  <c r="G43" i="109"/>
  <c r="H43" i="109"/>
  <c r="I43" i="109"/>
  <c r="J43" i="109"/>
  <c r="K43" i="109"/>
  <c r="L43" i="109"/>
  <c r="M43" i="109"/>
  <c r="N43" i="109"/>
  <c r="C44" i="109"/>
  <c r="D44" i="109"/>
  <c r="E44" i="109"/>
  <c r="F44" i="109"/>
  <c r="G44" i="109"/>
  <c r="H44" i="109"/>
  <c r="I44" i="109"/>
  <c r="J44" i="109"/>
  <c r="K44" i="109"/>
  <c r="L44" i="109"/>
  <c r="M44" i="109"/>
  <c r="N44" i="109"/>
  <c r="C45" i="109"/>
  <c r="D45" i="109"/>
  <c r="E45" i="109"/>
  <c r="F45" i="109"/>
  <c r="G45" i="109"/>
  <c r="H45" i="109"/>
  <c r="I45" i="109"/>
  <c r="J45" i="109"/>
  <c r="K45" i="109"/>
  <c r="L45" i="109"/>
  <c r="M45" i="109"/>
  <c r="N45" i="109"/>
  <c r="D32" i="109"/>
  <c r="E32" i="109"/>
  <c r="F32" i="109"/>
  <c r="G32" i="109"/>
  <c r="H32" i="109"/>
  <c r="I32" i="109"/>
  <c r="J32" i="109"/>
  <c r="K32" i="109"/>
  <c r="L32" i="109"/>
  <c r="M32" i="109"/>
  <c r="N32" i="109"/>
  <c r="C76" i="109"/>
  <c r="C54" i="109"/>
  <c r="C32" i="109"/>
  <c r="C10" i="109"/>
  <c r="D10" i="109"/>
  <c r="E10" i="109"/>
  <c r="F10" i="109"/>
  <c r="G10" i="109"/>
  <c r="H10" i="109"/>
  <c r="I10" i="109"/>
  <c r="J10" i="109"/>
  <c r="K10" i="109"/>
  <c r="L10" i="109"/>
  <c r="M10" i="109"/>
  <c r="N10" i="109"/>
  <c r="O10" i="109"/>
  <c r="P10" i="109"/>
  <c r="Q10" i="109"/>
  <c r="D11" i="109"/>
  <c r="E11" i="109"/>
  <c r="F11" i="109"/>
  <c r="G11" i="109"/>
  <c r="H11" i="109"/>
  <c r="I11" i="109"/>
  <c r="J11" i="109"/>
  <c r="K11" i="109"/>
  <c r="L11" i="109"/>
  <c r="M11" i="109"/>
  <c r="N11" i="109"/>
  <c r="O11" i="109"/>
  <c r="P11" i="109"/>
  <c r="Q11" i="109"/>
  <c r="D12" i="109"/>
  <c r="E12" i="109"/>
  <c r="F12" i="109"/>
  <c r="G12" i="109"/>
  <c r="H12" i="109"/>
  <c r="I12" i="109"/>
  <c r="J12" i="109"/>
  <c r="K12" i="109"/>
  <c r="L12" i="109"/>
  <c r="M12" i="109"/>
  <c r="N12" i="109"/>
  <c r="O12" i="109"/>
  <c r="P12" i="109"/>
  <c r="Q12" i="109"/>
  <c r="D13" i="109"/>
  <c r="E13" i="109"/>
  <c r="F13" i="109"/>
  <c r="G13" i="109"/>
  <c r="H13" i="109"/>
  <c r="I13" i="109"/>
  <c r="J13" i="109"/>
  <c r="K13" i="109"/>
  <c r="L13" i="109"/>
  <c r="M13" i="109"/>
  <c r="N13" i="109"/>
  <c r="O13" i="109"/>
  <c r="P13" i="109"/>
  <c r="Q13" i="109"/>
  <c r="D14" i="109"/>
  <c r="E14" i="109"/>
  <c r="F14" i="109"/>
  <c r="G14" i="109"/>
  <c r="H14" i="109"/>
  <c r="I14" i="109"/>
  <c r="J14" i="109"/>
  <c r="K14" i="109"/>
  <c r="L14" i="109"/>
  <c r="M14" i="109"/>
  <c r="N14" i="109"/>
  <c r="O14" i="109"/>
  <c r="P14" i="109"/>
  <c r="Q14" i="109"/>
  <c r="D15" i="109"/>
  <c r="E15" i="109"/>
  <c r="F15" i="109"/>
  <c r="G15" i="109"/>
  <c r="H15" i="109"/>
  <c r="I15" i="109"/>
  <c r="J15" i="109"/>
  <c r="K15" i="109"/>
  <c r="L15" i="109"/>
  <c r="M15" i="109"/>
  <c r="N15" i="109"/>
  <c r="O15" i="109"/>
  <c r="P15" i="109"/>
  <c r="Q15" i="109"/>
  <c r="D16" i="109"/>
  <c r="E16" i="109"/>
  <c r="F16" i="109"/>
  <c r="G16" i="109"/>
  <c r="H16" i="109"/>
  <c r="I16" i="109"/>
  <c r="J16" i="109"/>
  <c r="K16" i="109"/>
  <c r="L16" i="109"/>
  <c r="M16" i="109"/>
  <c r="N16" i="109"/>
  <c r="O16" i="109"/>
  <c r="P16" i="109"/>
  <c r="Q16" i="109"/>
  <c r="D17" i="109"/>
  <c r="E17" i="109"/>
  <c r="F17" i="109"/>
  <c r="G17" i="109"/>
  <c r="H17" i="109"/>
  <c r="I17" i="109"/>
  <c r="J17" i="109"/>
  <c r="K17" i="109"/>
  <c r="L17" i="109"/>
  <c r="M17" i="109"/>
  <c r="N17" i="109"/>
  <c r="O17" i="109"/>
  <c r="P17" i="109"/>
  <c r="Q17" i="109"/>
  <c r="D18" i="109"/>
  <c r="E18" i="109"/>
  <c r="F18" i="109"/>
  <c r="G18" i="109"/>
  <c r="H18" i="109"/>
  <c r="I18" i="109"/>
  <c r="J18" i="109"/>
  <c r="K18" i="109"/>
  <c r="L18" i="109"/>
  <c r="M18" i="109"/>
  <c r="N18" i="109"/>
  <c r="O18" i="109"/>
  <c r="P18" i="109"/>
  <c r="Q18" i="109"/>
  <c r="D19" i="109"/>
  <c r="E19" i="109"/>
  <c r="F19" i="109"/>
  <c r="G19" i="109"/>
  <c r="H19" i="109"/>
  <c r="I19" i="109"/>
  <c r="J19" i="109"/>
  <c r="K19" i="109"/>
  <c r="L19" i="109"/>
  <c r="M19" i="109"/>
  <c r="N19" i="109"/>
  <c r="O19" i="109"/>
  <c r="P19" i="109"/>
  <c r="Q19" i="109"/>
  <c r="D20" i="109"/>
  <c r="E20" i="109"/>
  <c r="F20" i="109"/>
  <c r="G20" i="109"/>
  <c r="H20" i="109"/>
  <c r="I20" i="109"/>
  <c r="J20" i="109"/>
  <c r="K20" i="109"/>
  <c r="L20" i="109"/>
  <c r="M20" i="109"/>
  <c r="N20" i="109"/>
  <c r="O20" i="109"/>
  <c r="P20" i="109"/>
  <c r="Q20" i="109"/>
  <c r="D21" i="109"/>
  <c r="E21" i="109"/>
  <c r="F21" i="109"/>
  <c r="G21" i="109"/>
  <c r="H21" i="109"/>
  <c r="I21" i="109"/>
  <c r="J21" i="109"/>
  <c r="K21" i="109"/>
  <c r="L21" i="109"/>
  <c r="M21" i="109"/>
  <c r="N21" i="109"/>
  <c r="O21" i="109"/>
  <c r="P21" i="109"/>
  <c r="Q21" i="109"/>
  <c r="D22" i="109"/>
  <c r="E22" i="109"/>
  <c r="F22" i="109"/>
  <c r="G22" i="109"/>
  <c r="H22" i="109"/>
  <c r="I22" i="109"/>
  <c r="J22" i="109"/>
  <c r="K22" i="109"/>
  <c r="L22" i="109"/>
  <c r="M22" i="109"/>
  <c r="N22" i="109"/>
  <c r="O22" i="109"/>
  <c r="P22" i="109"/>
  <c r="Q22" i="109"/>
  <c r="D23" i="109"/>
  <c r="E23" i="109"/>
  <c r="F23" i="109"/>
  <c r="G23" i="109"/>
  <c r="H23" i="109"/>
  <c r="I23" i="109"/>
  <c r="J23" i="109"/>
  <c r="K23" i="109"/>
  <c r="L23" i="109"/>
  <c r="M23" i="109"/>
  <c r="N23" i="109"/>
  <c r="O23" i="109"/>
  <c r="P23" i="109"/>
  <c r="Q23" i="109"/>
  <c r="C11" i="109"/>
  <c r="C12" i="109"/>
  <c r="C13" i="109"/>
  <c r="C14" i="109"/>
  <c r="C15" i="109"/>
  <c r="C16" i="109"/>
  <c r="C17" i="109"/>
  <c r="C18" i="109"/>
  <c r="C19" i="109"/>
  <c r="C20" i="109"/>
  <c r="C21" i="109"/>
  <c r="C22" i="109"/>
  <c r="C23" i="109"/>
  <c r="N32" i="107"/>
  <c r="N33" i="107"/>
  <c r="N34" i="107"/>
  <c r="N35" i="107"/>
  <c r="N36" i="107"/>
  <c r="N37" i="107"/>
  <c r="N38" i="107"/>
  <c r="M17" i="107"/>
  <c r="N39" i="107"/>
  <c r="N40" i="107"/>
  <c r="N41" i="107"/>
  <c r="N42" i="107"/>
  <c r="M22" i="107"/>
  <c r="M21" i="107"/>
  <c r="N43" i="107"/>
  <c r="N44" i="107"/>
  <c r="N31" i="107"/>
  <c r="L31" i="107"/>
  <c r="L8" i="107"/>
  <c r="L32" i="107"/>
  <c r="L33" i="107"/>
  <c r="L34" i="107"/>
  <c r="L35" i="107"/>
  <c r="L36" i="107"/>
  <c r="L37" i="107"/>
  <c r="L38" i="107"/>
  <c r="L39" i="107"/>
  <c r="L18" i="107"/>
  <c r="L40" i="107"/>
  <c r="L41" i="107"/>
  <c r="L42" i="107"/>
  <c r="L43" i="107"/>
  <c r="L23" i="107"/>
  <c r="L21" i="107"/>
  <c r="L44" i="107"/>
  <c r="C115" i="113"/>
  <c r="C116" i="113"/>
  <c r="I16" i="113"/>
  <c r="C117" i="113"/>
  <c r="C114" i="113"/>
  <c r="C100" i="113"/>
  <c r="F108" i="113"/>
  <c r="C101" i="113"/>
  <c r="E109" i="113"/>
  <c r="L29" i="113"/>
  <c r="C102" i="113"/>
  <c r="C99" i="113"/>
  <c r="C85" i="113"/>
  <c r="K28" i="113"/>
  <c r="C86" i="113"/>
  <c r="C87" i="113"/>
  <c r="F28" i="113"/>
  <c r="C84" i="113"/>
  <c r="F92" i="113"/>
  <c r="C70" i="113"/>
  <c r="C71" i="113"/>
  <c r="C72" i="113"/>
  <c r="C69" i="113"/>
  <c r="C55" i="113"/>
  <c r="D63" i="113"/>
  <c r="C56" i="113"/>
  <c r="I11" i="113"/>
  <c r="C57" i="113"/>
  <c r="C54" i="113"/>
  <c r="C39" i="113"/>
  <c r="E47" i="113"/>
  <c r="C40" i="113"/>
  <c r="F48" i="113"/>
  <c r="C41" i="113"/>
  <c r="E49" i="113"/>
  <c r="L24" i="113"/>
  <c r="C42" i="113"/>
  <c r="C110" i="112"/>
  <c r="C111" i="112"/>
  <c r="C109" i="112"/>
  <c r="E116" i="112"/>
  <c r="C96" i="112"/>
  <c r="C97" i="112"/>
  <c r="E102" i="112"/>
  <c r="C95" i="112"/>
  <c r="C82" i="112"/>
  <c r="D89" i="112"/>
  <c r="C83" i="112"/>
  <c r="C81" i="112"/>
  <c r="C68" i="112"/>
  <c r="D75" i="112"/>
  <c r="C69" i="112"/>
  <c r="C76" i="112"/>
  <c r="I67" i="112"/>
  <c r="C67" i="112"/>
  <c r="C54" i="112"/>
  <c r="C55" i="112"/>
  <c r="D62" i="112"/>
  <c r="C39" i="112"/>
  <c r="C40" i="112"/>
  <c r="D47" i="112"/>
  <c r="C41" i="112"/>
  <c r="C110" i="111"/>
  <c r="C111" i="111"/>
  <c r="C109" i="111"/>
  <c r="E116" i="111"/>
  <c r="C96" i="111"/>
  <c r="C97" i="111"/>
  <c r="C95" i="111"/>
  <c r="C82" i="111"/>
  <c r="F89" i="111"/>
  <c r="C83" i="111"/>
  <c r="C81" i="111"/>
  <c r="C68" i="111"/>
  <c r="C69" i="111"/>
  <c r="D76" i="111"/>
  <c r="C67" i="111"/>
  <c r="C54" i="111"/>
  <c r="C55" i="111"/>
  <c r="C53" i="111"/>
  <c r="C39" i="111"/>
  <c r="C40" i="111"/>
  <c r="C41" i="111"/>
  <c r="C115" i="99"/>
  <c r="D123" i="99"/>
  <c r="C116" i="99"/>
  <c r="C117" i="99"/>
  <c r="C114" i="99"/>
  <c r="C100" i="99"/>
  <c r="E108" i="99"/>
  <c r="C101" i="99"/>
  <c r="C102" i="99"/>
  <c r="E107" i="99"/>
  <c r="C99" i="99"/>
  <c r="C85" i="99"/>
  <c r="F93" i="99"/>
  <c r="C86" i="99"/>
  <c r="F94" i="99"/>
  <c r="C87" i="99"/>
  <c r="C84" i="99"/>
  <c r="C70" i="99"/>
  <c r="C71" i="99"/>
  <c r="C72" i="99"/>
  <c r="C69" i="99"/>
  <c r="C55" i="99"/>
  <c r="C63" i="99"/>
  <c r="C56" i="99"/>
  <c r="D64" i="99"/>
  <c r="C57" i="99"/>
  <c r="C54" i="99"/>
  <c r="C40" i="99"/>
  <c r="C41" i="99"/>
  <c r="C42" i="99"/>
  <c r="C39" i="99"/>
  <c r="M23" i="136"/>
  <c r="M22" i="136"/>
  <c r="M17" i="136"/>
  <c r="M18" i="136"/>
  <c r="M20" i="136"/>
  <c r="M16" i="136"/>
  <c r="M10" i="136"/>
  <c r="N10" i="136"/>
  <c r="M11" i="136"/>
  <c r="M12" i="136"/>
  <c r="M8" i="136"/>
  <c r="N8" i="136"/>
  <c r="L23" i="136"/>
  <c r="L24" i="136"/>
  <c r="L17" i="136"/>
  <c r="N17" i="136"/>
  <c r="L18" i="136"/>
  <c r="L19" i="136"/>
  <c r="L20" i="136"/>
  <c r="L16" i="136"/>
  <c r="L9" i="136"/>
  <c r="L10" i="136"/>
  <c r="L12" i="136"/>
  <c r="N12" i="136"/>
  <c r="L13" i="136"/>
  <c r="L8" i="136"/>
  <c r="I15" i="135"/>
  <c r="G14" i="135"/>
  <c r="G11" i="135"/>
  <c r="X10" i="135"/>
  <c r="E13" i="135"/>
  <c r="E10" i="135"/>
  <c r="L29" i="135"/>
  <c r="I30" i="135"/>
  <c r="I28" i="135"/>
  <c r="F29" i="135"/>
  <c r="I24" i="135"/>
  <c r="M23" i="129"/>
  <c r="M21" i="129"/>
  <c r="M24" i="129"/>
  <c r="M22" i="129"/>
  <c r="M17" i="129"/>
  <c r="M18" i="129"/>
  <c r="M19" i="129"/>
  <c r="M20" i="129"/>
  <c r="M16" i="129"/>
  <c r="M9" i="129"/>
  <c r="M7" i="129"/>
  <c r="M10" i="129"/>
  <c r="M11" i="129"/>
  <c r="M13" i="129"/>
  <c r="M8" i="129"/>
  <c r="L23" i="129"/>
  <c r="L22" i="129"/>
  <c r="L21" i="129"/>
  <c r="N21" i="129"/>
  <c r="L17" i="129"/>
  <c r="L18" i="129"/>
  <c r="L20" i="129"/>
  <c r="L16" i="129"/>
  <c r="L10" i="129"/>
  <c r="L11" i="129"/>
  <c r="N11" i="129"/>
  <c r="L12" i="129"/>
  <c r="L8" i="129"/>
  <c r="I10" i="128"/>
  <c r="G16" i="128"/>
  <c r="G13" i="128"/>
  <c r="E10" i="128"/>
  <c r="L30" i="128"/>
  <c r="I29" i="128"/>
  <c r="I28" i="128"/>
  <c r="F30" i="128"/>
  <c r="M23" i="121"/>
  <c r="M24" i="121"/>
  <c r="M18" i="121"/>
  <c r="M19" i="121"/>
  <c r="M20" i="121"/>
  <c r="M16" i="121"/>
  <c r="N16" i="121"/>
  <c r="M9" i="121"/>
  <c r="M10" i="121"/>
  <c r="M12" i="121"/>
  <c r="M13" i="121"/>
  <c r="M8" i="121"/>
  <c r="L23" i="121"/>
  <c r="L22" i="121"/>
  <c r="L17" i="121"/>
  <c r="L18" i="121"/>
  <c r="L20" i="121"/>
  <c r="L16" i="121"/>
  <c r="L10" i="121"/>
  <c r="N10" i="121"/>
  <c r="L11" i="121"/>
  <c r="L12" i="121"/>
  <c r="L8" i="121"/>
  <c r="K14" i="120"/>
  <c r="G15" i="120"/>
  <c r="E13" i="120"/>
  <c r="G10" i="120"/>
  <c r="O29" i="120"/>
  <c r="O27" i="120"/>
  <c r="L30" i="120"/>
  <c r="I11" i="119"/>
  <c r="Y10" i="119"/>
  <c r="G16" i="119"/>
  <c r="G11" i="119"/>
  <c r="X10" i="119"/>
  <c r="E11" i="119"/>
  <c r="W10" i="119"/>
  <c r="L30" i="119"/>
  <c r="L29" i="119"/>
  <c r="F29" i="119"/>
  <c r="I25" i="119"/>
  <c r="I24" i="122"/>
  <c r="M23" i="107"/>
  <c r="M24" i="107"/>
  <c r="M18" i="107"/>
  <c r="M19" i="107"/>
  <c r="M20" i="107"/>
  <c r="M16" i="107"/>
  <c r="M9" i="107"/>
  <c r="M10" i="107"/>
  <c r="M12" i="107"/>
  <c r="M13" i="107"/>
  <c r="M8" i="107"/>
  <c r="L24" i="107"/>
  <c r="L22" i="107"/>
  <c r="L17" i="107"/>
  <c r="L19" i="107"/>
  <c r="L20" i="107"/>
  <c r="L16" i="107"/>
  <c r="N16" i="107"/>
  <c r="L9" i="107"/>
  <c r="L10" i="107"/>
  <c r="L11" i="107"/>
  <c r="L12" i="107"/>
  <c r="N12" i="107"/>
  <c r="L13" i="107"/>
  <c r="L49" i="107"/>
  <c r="K11" i="113"/>
  <c r="Z10" i="113"/>
  <c r="I13" i="113"/>
  <c r="I10" i="113"/>
  <c r="O28" i="113"/>
  <c r="O25" i="113"/>
  <c r="O90" i="109"/>
  <c r="F24" i="113"/>
  <c r="I14" i="112"/>
  <c r="G15" i="112"/>
  <c r="L30" i="112"/>
  <c r="I29" i="112"/>
  <c r="L24" i="112"/>
  <c r="F30" i="112"/>
  <c r="I15" i="111"/>
  <c r="G13" i="111"/>
  <c r="H13" i="111"/>
  <c r="I10" i="111"/>
  <c r="G11" i="111"/>
  <c r="X10" i="111"/>
  <c r="L30" i="111"/>
  <c r="L28" i="111"/>
  <c r="I29" i="111"/>
  <c r="J27" i="111"/>
  <c r="L25" i="111"/>
  <c r="L46" i="109"/>
  <c r="F28" i="111"/>
  <c r="F25" i="111"/>
  <c r="F46" i="109"/>
  <c r="L29" i="99"/>
  <c r="K15" i="99"/>
  <c r="K14" i="99"/>
  <c r="G15" i="99"/>
  <c r="F24" i="99"/>
  <c r="N24" i="136"/>
  <c r="N23" i="136"/>
  <c r="N20" i="136"/>
  <c r="N18" i="136"/>
  <c r="N16" i="136"/>
  <c r="D62" i="135"/>
  <c r="E118" i="135"/>
  <c r="F117" i="135"/>
  <c r="E117" i="135"/>
  <c r="C117" i="135"/>
  <c r="F116" i="135"/>
  <c r="E116" i="135"/>
  <c r="D116" i="135"/>
  <c r="C116" i="135"/>
  <c r="J30" i="135"/>
  <c r="G104" i="135"/>
  <c r="F104" i="135"/>
  <c r="E104" i="135"/>
  <c r="D104" i="135"/>
  <c r="C104" i="135"/>
  <c r="F103" i="135"/>
  <c r="E103" i="135"/>
  <c r="D103" i="135"/>
  <c r="C103" i="135"/>
  <c r="M29" i="135"/>
  <c r="H96" i="135"/>
  <c r="F89" i="135"/>
  <c r="E89" i="135"/>
  <c r="C89" i="135"/>
  <c r="F88" i="135"/>
  <c r="E88" i="135"/>
  <c r="D88" i="135"/>
  <c r="C88" i="135"/>
  <c r="I83" i="135"/>
  <c r="H82" i="135"/>
  <c r="G76" i="135"/>
  <c r="E76" i="135"/>
  <c r="D76" i="135"/>
  <c r="C76" i="135"/>
  <c r="E75" i="135"/>
  <c r="D75" i="135"/>
  <c r="C75" i="135"/>
  <c r="F74" i="135"/>
  <c r="E74" i="135"/>
  <c r="D74" i="135"/>
  <c r="C74" i="135"/>
  <c r="C70" i="135"/>
  <c r="N27" i="135"/>
  <c r="K27" i="135"/>
  <c r="G27" i="135"/>
  <c r="E62" i="135"/>
  <c r="H55" i="135"/>
  <c r="G25" i="135"/>
  <c r="G24" i="137"/>
  <c r="F48" i="135"/>
  <c r="E48" i="135"/>
  <c r="D48" i="135"/>
  <c r="C48" i="135"/>
  <c r="G47" i="135"/>
  <c r="F47" i="135"/>
  <c r="E47" i="135"/>
  <c r="D47" i="135"/>
  <c r="C47" i="135"/>
  <c r="F46" i="135"/>
  <c r="E46" i="135"/>
  <c r="C46" i="135"/>
  <c r="C42" i="135"/>
  <c r="I41" i="135"/>
  <c r="I40" i="135"/>
  <c r="I39" i="135"/>
  <c r="C62" i="135"/>
  <c r="E61" i="135"/>
  <c r="H70" i="135"/>
  <c r="G61" i="135"/>
  <c r="C61" i="135"/>
  <c r="E60" i="135"/>
  <c r="D61" i="135"/>
  <c r="I53" i="135"/>
  <c r="C60" i="135"/>
  <c r="C56" i="135"/>
  <c r="H53" i="135"/>
  <c r="D60" i="135"/>
  <c r="N49" i="129"/>
  <c r="M25" i="129"/>
  <c r="N24" i="129"/>
  <c r="N23" i="129"/>
  <c r="N22" i="129"/>
  <c r="N20" i="129"/>
  <c r="N19" i="129"/>
  <c r="N18" i="129"/>
  <c r="N17" i="129"/>
  <c r="N16" i="129"/>
  <c r="N13" i="129"/>
  <c r="N12" i="129"/>
  <c r="N10" i="129"/>
  <c r="N9" i="129"/>
  <c r="N8" i="129"/>
  <c r="F62" i="128"/>
  <c r="F118" i="128"/>
  <c r="D118" i="128"/>
  <c r="C118" i="128"/>
  <c r="E117" i="128"/>
  <c r="D117" i="128"/>
  <c r="C117" i="128"/>
  <c r="F116" i="128"/>
  <c r="E116" i="128"/>
  <c r="D116" i="128"/>
  <c r="C116" i="128"/>
  <c r="C112" i="128"/>
  <c r="H111" i="128"/>
  <c r="H110" i="128"/>
  <c r="H109" i="128"/>
  <c r="F104" i="128"/>
  <c r="D104" i="128"/>
  <c r="C104" i="128"/>
  <c r="F103" i="128"/>
  <c r="E103" i="128"/>
  <c r="D103" i="128"/>
  <c r="C103" i="128"/>
  <c r="F102" i="128"/>
  <c r="E102" i="128"/>
  <c r="D102" i="128"/>
  <c r="C102" i="128"/>
  <c r="C98" i="128"/>
  <c r="N29" i="128"/>
  <c r="J29" i="128"/>
  <c r="G29" i="128"/>
  <c r="F90" i="128"/>
  <c r="D90" i="128"/>
  <c r="C90" i="128"/>
  <c r="E89" i="128"/>
  <c r="D89" i="128"/>
  <c r="C89" i="128"/>
  <c r="F88" i="128"/>
  <c r="E88" i="128"/>
  <c r="D88" i="128"/>
  <c r="C84" i="128"/>
  <c r="H83" i="128"/>
  <c r="H82" i="128"/>
  <c r="F76" i="128"/>
  <c r="D76" i="128"/>
  <c r="C76" i="128"/>
  <c r="F75" i="128"/>
  <c r="E75" i="128"/>
  <c r="D75" i="128"/>
  <c r="C75" i="128"/>
  <c r="F74" i="128"/>
  <c r="E74" i="128"/>
  <c r="D74" i="128"/>
  <c r="C74" i="128"/>
  <c r="C70" i="128"/>
  <c r="M27" i="128"/>
  <c r="I68" i="128"/>
  <c r="H67" i="128"/>
  <c r="G62" i="128"/>
  <c r="E62" i="128"/>
  <c r="D62" i="128"/>
  <c r="N25" i="128"/>
  <c r="N24" i="130"/>
  <c r="J25" i="128"/>
  <c r="J24" i="130"/>
  <c r="F48" i="128"/>
  <c r="E48" i="128"/>
  <c r="D48" i="128"/>
  <c r="C48" i="128"/>
  <c r="G47" i="128"/>
  <c r="F47" i="128"/>
  <c r="D47" i="128"/>
  <c r="C47" i="128"/>
  <c r="G46" i="128"/>
  <c r="E46" i="128"/>
  <c r="D46" i="128"/>
  <c r="C46" i="128"/>
  <c r="H41" i="128"/>
  <c r="H24" i="128"/>
  <c r="Q7" i="129"/>
  <c r="C62" i="128"/>
  <c r="F61" i="128"/>
  <c r="C61" i="128"/>
  <c r="G61" i="128"/>
  <c r="E61" i="128"/>
  <c r="D61" i="128"/>
  <c r="G60" i="128"/>
  <c r="F60" i="128"/>
  <c r="C60" i="128"/>
  <c r="C56" i="128"/>
  <c r="H53" i="128"/>
  <c r="D60" i="128"/>
  <c r="E60" i="128"/>
  <c r="N49" i="121"/>
  <c r="Q7" i="121"/>
  <c r="L49" i="121"/>
  <c r="N23" i="121"/>
  <c r="N22" i="121"/>
  <c r="N20" i="121"/>
  <c r="N19" i="121"/>
  <c r="N18" i="121"/>
  <c r="N13" i="121"/>
  <c r="N12" i="121"/>
  <c r="N11" i="121"/>
  <c r="N9" i="121"/>
  <c r="N8" i="121"/>
  <c r="E130" i="120"/>
  <c r="F130" i="120"/>
  <c r="D114" i="120"/>
  <c r="E114" i="120"/>
  <c r="F114" i="120"/>
  <c r="C114" i="120"/>
  <c r="D98" i="120"/>
  <c r="E98" i="120"/>
  <c r="F98" i="120"/>
  <c r="G98" i="120"/>
  <c r="C98" i="120"/>
  <c r="D82" i="120"/>
  <c r="E82" i="120"/>
  <c r="F82" i="120"/>
  <c r="C82" i="120"/>
  <c r="D50" i="120"/>
  <c r="E50" i="120"/>
  <c r="F50" i="120"/>
  <c r="F66" i="120"/>
  <c r="G66" i="120"/>
  <c r="C50" i="120"/>
  <c r="F129" i="120"/>
  <c r="E129" i="120"/>
  <c r="D129" i="120"/>
  <c r="C129" i="120"/>
  <c r="F128" i="120"/>
  <c r="E128" i="120"/>
  <c r="D128" i="120"/>
  <c r="C128" i="120"/>
  <c r="F127" i="120"/>
  <c r="E127" i="120"/>
  <c r="D127" i="120"/>
  <c r="C127" i="120"/>
  <c r="C123" i="120"/>
  <c r="H122" i="120"/>
  <c r="H121" i="120"/>
  <c r="H120" i="120"/>
  <c r="H119" i="120"/>
  <c r="F113" i="120"/>
  <c r="E113" i="120"/>
  <c r="D113" i="120"/>
  <c r="C113" i="120"/>
  <c r="F112" i="120"/>
  <c r="E112" i="120"/>
  <c r="D112" i="120"/>
  <c r="C112" i="120"/>
  <c r="G111" i="120"/>
  <c r="F111" i="120"/>
  <c r="E111" i="120"/>
  <c r="D111" i="120"/>
  <c r="C111" i="120"/>
  <c r="C107" i="120"/>
  <c r="P29" i="120"/>
  <c r="M29" i="120"/>
  <c r="J29" i="120"/>
  <c r="G29" i="120"/>
  <c r="F97" i="120"/>
  <c r="E97" i="120"/>
  <c r="D97" i="120"/>
  <c r="C97" i="120"/>
  <c r="G96" i="120"/>
  <c r="E96" i="120"/>
  <c r="D96" i="120"/>
  <c r="C96" i="120"/>
  <c r="E95" i="120"/>
  <c r="D95" i="120"/>
  <c r="C95" i="120"/>
  <c r="C91" i="120"/>
  <c r="Q28" i="120"/>
  <c r="N28" i="120"/>
  <c r="K28" i="120"/>
  <c r="H28" i="120"/>
  <c r="F81" i="120"/>
  <c r="E81" i="120"/>
  <c r="D81" i="120"/>
  <c r="C81" i="120"/>
  <c r="F80" i="120"/>
  <c r="E80" i="120"/>
  <c r="D80" i="120"/>
  <c r="C80" i="120"/>
  <c r="G79" i="120"/>
  <c r="F79" i="120"/>
  <c r="E79" i="120"/>
  <c r="D79" i="120"/>
  <c r="C79" i="120"/>
  <c r="C75" i="120"/>
  <c r="P27" i="120"/>
  <c r="M27" i="120"/>
  <c r="J27" i="120"/>
  <c r="G27" i="120"/>
  <c r="F65" i="120"/>
  <c r="E65" i="120"/>
  <c r="D65" i="120"/>
  <c r="C65" i="120"/>
  <c r="F64" i="120"/>
  <c r="E64" i="120"/>
  <c r="D64" i="120"/>
  <c r="C64" i="120"/>
  <c r="F63" i="120"/>
  <c r="E63" i="120"/>
  <c r="D63" i="120"/>
  <c r="C63" i="120"/>
  <c r="C59" i="120"/>
  <c r="P25" i="120"/>
  <c r="P46" i="122"/>
  <c r="M25" i="120"/>
  <c r="M46" i="122"/>
  <c r="J25" i="120"/>
  <c r="J46" i="122"/>
  <c r="G25" i="120"/>
  <c r="G46" i="122"/>
  <c r="F49" i="120"/>
  <c r="E49" i="120"/>
  <c r="D49" i="120"/>
  <c r="C49" i="120"/>
  <c r="F48" i="120"/>
  <c r="E48" i="120"/>
  <c r="D48" i="120"/>
  <c r="C48" i="120"/>
  <c r="G47" i="120"/>
  <c r="F47" i="120"/>
  <c r="E47" i="120"/>
  <c r="D47" i="120"/>
  <c r="C47" i="120"/>
  <c r="C43" i="120"/>
  <c r="P24" i="120"/>
  <c r="M24" i="120"/>
  <c r="J24" i="120"/>
  <c r="G24" i="120"/>
  <c r="G62" i="119"/>
  <c r="G118" i="119"/>
  <c r="F118" i="119"/>
  <c r="E118" i="119"/>
  <c r="D118" i="119"/>
  <c r="C118" i="119"/>
  <c r="F117" i="119"/>
  <c r="E117" i="119"/>
  <c r="D117" i="119"/>
  <c r="C117" i="119"/>
  <c r="F116" i="119"/>
  <c r="E116" i="119"/>
  <c r="D116" i="119"/>
  <c r="C116" i="119"/>
  <c r="C112" i="119"/>
  <c r="N30" i="119"/>
  <c r="K30" i="119"/>
  <c r="H30" i="119"/>
  <c r="G104" i="119"/>
  <c r="E104" i="119"/>
  <c r="D104" i="119"/>
  <c r="C104" i="119"/>
  <c r="E103" i="119"/>
  <c r="D103" i="119"/>
  <c r="C103" i="119"/>
  <c r="F102" i="119"/>
  <c r="E102" i="119"/>
  <c r="D102" i="119"/>
  <c r="C102" i="119"/>
  <c r="C98" i="119"/>
  <c r="N29" i="119"/>
  <c r="K29" i="119"/>
  <c r="H29" i="119"/>
  <c r="F90" i="119"/>
  <c r="E90" i="119"/>
  <c r="D90" i="119"/>
  <c r="C90" i="119"/>
  <c r="F89" i="119"/>
  <c r="E89" i="119"/>
  <c r="D89" i="119"/>
  <c r="C89" i="119"/>
  <c r="G88" i="119"/>
  <c r="E88" i="119"/>
  <c r="D88" i="119"/>
  <c r="C88" i="119"/>
  <c r="C84" i="119"/>
  <c r="M28" i="119"/>
  <c r="J28" i="119"/>
  <c r="G28" i="119"/>
  <c r="G76" i="119"/>
  <c r="F76" i="119"/>
  <c r="E76" i="119"/>
  <c r="D76" i="119"/>
  <c r="C76" i="119"/>
  <c r="F75" i="119"/>
  <c r="E75" i="119"/>
  <c r="D75" i="119"/>
  <c r="C75" i="119"/>
  <c r="F74" i="119"/>
  <c r="E74" i="119"/>
  <c r="D74" i="119"/>
  <c r="C74" i="119"/>
  <c r="C70" i="119"/>
  <c r="N27" i="119"/>
  <c r="K27" i="119"/>
  <c r="H27" i="119"/>
  <c r="E62" i="119"/>
  <c r="M25" i="119"/>
  <c r="M24" i="122"/>
  <c r="J25" i="119"/>
  <c r="J24" i="122"/>
  <c r="E48" i="119"/>
  <c r="D48" i="119"/>
  <c r="C48" i="119"/>
  <c r="F47" i="119"/>
  <c r="E47" i="119"/>
  <c r="D47" i="119"/>
  <c r="C47" i="119"/>
  <c r="F46" i="119"/>
  <c r="D46" i="119"/>
  <c r="C46" i="119"/>
  <c r="C42" i="119"/>
  <c r="H41" i="119"/>
  <c r="H40" i="119"/>
  <c r="H39" i="119"/>
  <c r="P7" i="121"/>
  <c r="L25" i="121"/>
  <c r="N25" i="121"/>
  <c r="O25" i="121"/>
  <c r="M25" i="121"/>
  <c r="D28" i="120"/>
  <c r="C62" i="119"/>
  <c r="F62" i="119"/>
  <c r="D62" i="119"/>
  <c r="R7" i="121"/>
  <c r="O16" i="121"/>
  <c r="D61" i="119"/>
  <c r="C61" i="119"/>
  <c r="G61" i="119"/>
  <c r="F61" i="119"/>
  <c r="E61" i="119"/>
  <c r="O8" i="121"/>
  <c r="O12" i="121"/>
  <c r="O9" i="121"/>
  <c r="E60" i="119"/>
  <c r="G60" i="119"/>
  <c r="C56" i="119"/>
  <c r="F60" i="119"/>
  <c r="C60" i="119"/>
  <c r="D60" i="119"/>
  <c r="N9" i="107"/>
  <c r="N10" i="107"/>
  <c r="N13" i="107"/>
  <c r="C123" i="113"/>
  <c r="D122" i="113"/>
  <c r="C122" i="113"/>
  <c r="P30" i="113"/>
  <c r="J30" i="113"/>
  <c r="I114" i="113"/>
  <c r="C108" i="113"/>
  <c r="D107" i="113"/>
  <c r="C107" i="113"/>
  <c r="M29" i="113"/>
  <c r="H29" i="113"/>
  <c r="G93" i="113"/>
  <c r="C93" i="113"/>
  <c r="D92" i="113"/>
  <c r="C92" i="113"/>
  <c r="Q28" i="113"/>
  <c r="M28" i="113"/>
  <c r="G28" i="113"/>
  <c r="C78" i="113"/>
  <c r="D77" i="113"/>
  <c r="C77" i="113"/>
  <c r="Q27" i="113"/>
  <c r="J27" i="113"/>
  <c r="H69" i="113"/>
  <c r="N25" i="113"/>
  <c r="N90" i="109"/>
  <c r="D49" i="113"/>
  <c r="C49" i="113"/>
  <c r="G47" i="113"/>
  <c r="D47" i="113"/>
  <c r="C47" i="113"/>
  <c r="P24" i="113"/>
  <c r="M24" i="113"/>
  <c r="G24" i="113"/>
  <c r="E62" i="112"/>
  <c r="E61" i="112"/>
  <c r="F118" i="112"/>
  <c r="E118" i="112"/>
  <c r="D118" i="112"/>
  <c r="C118" i="112"/>
  <c r="G117" i="112"/>
  <c r="F117" i="112"/>
  <c r="E117" i="112"/>
  <c r="D117" i="112"/>
  <c r="C117" i="112"/>
  <c r="F116" i="112"/>
  <c r="D116" i="112"/>
  <c r="C116" i="112"/>
  <c r="C112" i="112"/>
  <c r="I111" i="112"/>
  <c r="I110" i="112"/>
  <c r="I109" i="112"/>
  <c r="F104" i="112"/>
  <c r="E104" i="112"/>
  <c r="D104" i="112"/>
  <c r="C104" i="112"/>
  <c r="G103" i="112"/>
  <c r="F103" i="112"/>
  <c r="E103" i="112"/>
  <c r="D103" i="112"/>
  <c r="C103" i="112"/>
  <c r="F102" i="112"/>
  <c r="D102" i="112"/>
  <c r="C102" i="112"/>
  <c r="C98" i="112"/>
  <c r="M29" i="112"/>
  <c r="I96" i="112"/>
  <c r="I95" i="112"/>
  <c r="F90" i="112"/>
  <c r="E90" i="112"/>
  <c r="D90" i="112"/>
  <c r="C90" i="112"/>
  <c r="F89" i="112"/>
  <c r="E89" i="112"/>
  <c r="C89" i="112"/>
  <c r="F88" i="112"/>
  <c r="E88" i="112"/>
  <c r="D88" i="112"/>
  <c r="C88" i="112"/>
  <c r="C84" i="112"/>
  <c r="M28" i="112"/>
  <c r="I82" i="112"/>
  <c r="H81" i="112"/>
  <c r="F76" i="112"/>
  <c r="E76" i="112"/>
  <c r="D76" i="112"/>
  <c r="F75" i="112"/>
  <c r="E75" i="112"/>
  <c r="C75" i="112"/>
  <c r="F74" i="112"/>
  <c r="E74" i="112"/>
  <c r="D74" i="112"/>
  <c r="C74" i="112"/>
  <c r="C70" i="112"/>
  <c r="H67" i="112"/>
  <c r="F62" i="112"/>
  <c r="C62" i="112"/>
  <c r="I55" i="112"/>
  <c r="H25" i="112"/>
  <c r="H68" i="109"/>
  <c r="F48" i="112"/>
  <c r="E48" i="112"/>
  <c r="D48" i="112"/>
  <c r="C48" i="112"/>
  <c r="G47" i="112"/>
  <c r="F47" i="112"/>
  <c r="E47" i="112"/>
  <c r="C47" i="112"/>
  <c r="G46" i="112"/>
  <c r="F46" i="112"/>
  <c r="E46" i="112"/>
  <c r="D46" i="112"/>
  <c r="C46" i="112"/>
  <c r="C42" i="112"/>
  <c r="H41" i="112"/>
  <c r="G24" i="112"/>
  <c r="F118" i="111"/>
  <c r="E118" i="111"/>
  <c r="D118" i="111"/>
  <c r="C118" i="111"/>
  <c r="F117" i="111"/>
  <c r="E117" i="111"/>
  <c r="D117" i="111"/>
  <c r="C117" i="111"/>
  <c r="F116" i="111"/>
  <c r="D116" i="111"/>
  <c r="C116" i="111"/>
  <c r="C112" i="111"/>
  <c r="N30" i="111"/>
  <c r="K30" i="111"/>
  <c r="G30" i="111"/>
  <c r="F104" i="111"/>
  <c r="E104" i="111"/>
  <c r="D104" i="111"/>
  <c r="C104" i="111"/>
  <c r="F103" i="111"/>
  <c r="E103" i="111"/>
  <c r="D103" i="111"/>
  <c r="C103" i="111"/>
  <c r="F102" i="111"/>
  <c r="E102" i="111"/>
  <c r="D102" i="111"/>
  <c r="C102" i="111"/>
  <c r="C98" i="111"/>
  <c r="I97" i="111"/>
  <c r="H96" i="111"/>
  <c r="H95" i="111"/>
  <c r="E90" i="111"/>
  <c r="D90" i="111"/>
  <c r="C90" i="111"/>
  <c r="E89" i="111"/>
  <c r="D89" i="111"/>
  <c r="C89" i="111"/>
  <c r="F88" i="111"/>
  <c r="E88" i="111"/>
  <c r="D88" i="111"/>
  <c r="C88" i="111"/>
  <c r="C84" i="111"/>
  <c r="N28" i="111"/>
  <c r="K28" i="111"/>
  <c r="I81" i="111"/>
  <c r="F76" i="111"/>
  <c r="E76" i="111"/>
  <c r="C76" i="111"/>
  <c r="F75" i="111"/>
  <c r="E75" i="111"/>
  <c r="D75" i="111"/>
  <c r="C75" i="111"/>
  <c r="G74" i="111"/>
  <c r="F74" i="111"/>
  <c r="E74" i="111"/>
  <c r="D74" i="111"/>
  <c r="C74" i="111"/>
  <c r="K27" i="111"/>
  <c r="I67" i="111"/>
  <c r="K25" i="111"/>
  <c r="K46" i="109"/>
  <c r="F48" i="111"/>
  <c r="E48" i="111"/>
  <c r="D48" i="111"/>
  <c r="C48" i="111"/>
  <c r="G47" i="111"/>
  <c r="F47" i="111"/>
  <c r="E47" i="111"/>
  <c r="D47" i="111"/>
  <c r="C47" i="111"/>
  <c r="F46" i="111"/>
  <c r="E46" i="111"/>
  <c r="D46" i="111"/>
  <c r="C46" i="111"/>
  <c r="C42" i="111"/>
  <c r="N24" i="111"/>
  <c r="K24" i="111"/>
  <c r="H24" i="111"/>
  <c r="D122" i="99"/>
  <c r="E122" i="99"/>
  <c r="F122" i="99"/>
  <c r="E123" i="99"/>
  <c r="F123" i="99"/>
  <c r="D124" i="99"/>
  <c r="E124" i="99"/>
  <c r="F124" i="99"/>
  <c r="C124" i="99"/>
  <c r="C123" i="99"/>
  <c r="C122" i="99"/>
  <c r="D107" i="99"/>
  <c r="F107" i="99"/>
  <c r="D108" i="99"/>
  <c r="F108" i="99"/>
  <c r="D109" i="99"/>
  <c r="E109" i="99"/>
  <c r="F109" i="99"/>
  <c r="C109" i="99"/>
  <c r="C107" i="99"/>
  <c r="D92" i="99"/>
  <c r="E92" i="99"/>
  <c r="F92" i="99"/>
  <c r="D93" i="99"/>
  <c r="E93" i="99"/>
  <c r="G93" i="99"/>
  <c r="D94" i="99"/>
  <c r="E94" i="99"/>
  <c r="C94" i="99"/>
  <c r="C93" i="99"/>
  <c r="C92" i="99"/>
  <c r="D77" i="99"/>
  <c r="E77" i="99"/>
  <c r="F77" i="99"/>
  <c r="D78" i="99"/>
  <c r="E78" i="99"/>
  <c r="F78" i="99"/>
  <c r="D79" i="99"/>
  <c r="E79" i="99"/>
  <c r="F79" i="99"/>
  <c r="D49" i="99"/>
  <c r="E49" i="99"/>
  <c r="F49" i="99"/>
  <c r="C49" i="99"/>
  <c r="C79" i="99"/>
  <c r="C78" i="99"/>
  <c r="C77" i="99"/>
  <c r="D48" i="99"/>
  <c r="E48" i="99"/>
  <c r="F48" i="99"/>
  <c r="D47" i="99"/>
  <c r="E47" i="99"/>
  <c r="F47" i="99"/>
  <c r="G47" i="99"/>
  <c r="C48" i="99"/>
  <c r="C47" i="99"/>
  <c r="F64" i="99"/>
  <c r="F62" i="99"/>
  <c r="C73" i="99"/>
  <c r="I72" i="99"/>
  <c r="H71" i="99"/>
  <c r="H27" i="99"/>
  <c r="C13" i="111"/>
  <c r="H57" i="113"/>
  <c r="C63" i="113"/>
  <c r="I54" i="112"/>
  <c r="F61" i="112"/>
  <c r="C61" i="112"/>
  <c r="D61" i="112"/>
  <c r="D62" i="111"/>
  <c r="D61" i="111"/>
  <c r="E62" i="111"/>
  <c r="E61" i="111"/>
  <c r="C61" i="111"/>
  <c r="G60" i="111"/>
  <c r="F60" i="111"/>
  <c r="C62" i="111"/>
  <c r="F62" i="111"/>
  <c r="D63" i="99"/>
  <c r="E62" i="99"/>
  <c r="E64" i="99"/>
  <c r="D62" i="99"/>
  <c r="C64" i="99"/>
  <c r="F63" i="99"/>
  <c r="C62" i="99"/>
  <c r="N20" i="107"/>
  <c r="I84" i="99"/>
  <c r="N25" i="99"/>
  <c r="N24" i="109"/>
  <c r="C43" i="99"/>
  <c r="H30" i="99"/>
  <c r="C118" i="99"/>
  <c r="I115" i="99"/>
  <c r="Q24" i="99"/>
  <c r="I41" i="99"/>
  <c r="M25" i="99"/>
  <c r="M24" i="109"/>
  <c r="N28" i="99"/>
  <c r="I101" i="99"/>
  <c r="H116" i="99"/>
  <c r="H115" i="99"/>
  <c r="C103" i="99"/>
  <c r="P29" i="99"/>
  <c r="J29" i="99"/>
  <c r="G29" i="99"/>
  <c r="C88" i="99"/>
  <c r="H87" i="99"/>
  <c r="H85" i="99"/>
  <c r="C58" i="99"/>
  <c r="M24" i="99"/>
  <c r="H39" i="99"/>
  <c r="N19" i="107"/>
  <c r="N17" i="107"/>
  <c r="N18" i="107"/>
  <c r="N21" i="107"/>
  <c r="N23" i="107"/>
  <c r="N24" i="107"/>
  <c r="N22" i="107"/>
  <c r="K25" i="99"/>
  <c r="K24" i="109"/>
  <c r="C62" i="113"/>
  <c r="D62" i="113"/>
  <c r="D60" i="112"/>
  <c r="F60" i="112"/>
  <c r="C60" i="112"/>
  <c r="I53" i="112"/>
  <c r="C56" i="112"/>
  <c r="E60" i="112"/>
  <c r="D60" i="111"/>
  <c r="C60" i="111"/>
  <c r="E60" i="111"/>
  <c r="F61" i="111"/>
  <c r="C56" i="111"/>
  <c r="G25" i="99"/>
  <c r="G24" i="109"/>
  <c r="H25" i="99"/>
  <c r="H24" i="109"/>
  <c r="G112" i="135"/>
  <c r="K30" i="135"/>
  <c r="H110" i="135"/>
  <c r="G16" i="135"/>
  <c r="I109" i="135"/>
  <c r="I110" i="135"/>
  <c r="G98" i="135"/>
  <c r="I95" i="135"/>
  <c r="I96" i="135"/>
  <c r="N29" i="135"/>
  <c r="G29" i="135"/>
  <c r="H97" i="135"/>
  <c r="G102" i="135"/>
  <c r="I29" i="135"/>
  <c r="G15" i="135"/>
  <c r="H29" i="135"/>
  <c r="G84" i="135"/>
  <c r="I82" i="135"/>
  <c r="G88" i="135"/>
  <c r="G89" i="135"/>
  <c r="J28" i="135"/>
  <c r="H27" i="135"/>
  <c r="L27" i="135"/>
  <c r="D27" i="135"/>
  <c r="C13" i="135"/>
  <c r="H13" i="135"/>
  <c r="H67" i="135"/>
  <c r="H68" i="135"/>
  <c r="I69" i="135"/>
  <c r="G74" i="135"/>
  <c r="E27" i="135"/>
  <c r="I70" i="135"/>
  <c r="H69" i="135"/>
  <c r="I27" i="135"/>
  <c r="I67" i="135"/>
  <c r="I68" i="135"/>
  <c r="M27" i="135"/>
  <c r="G75" i="135"/>
  <c r="I56" i="135"/>
  <c r="G60" i="135"/>
  <c r="C25" i="135"/>
  <c r="C24" i="137"/>
  <c r="I55" i="135"/>
  <c r="H56" i="135"/>
  <c r="J25" i="135"/>
  <c r="J24" i="137"/>
  <c r="F56" i="135"/>
  <c r="D25" i="135"/>
  <c r="D24" i="137"/>
  <c r="H54" i="135"/>
  <c r="I54" i="135"/>
  <c r="K25" i="135"/>
  <c r="K24" i="137"/>
  <c r="H10" i="135"/>
  <c r="G24" i="135"/>
  <c r="J24" i="135"/>
  <c r="M24" i="135"/>
  <c r="G48" i="135"/>
  <c r="I42" i="135"/>
  <c r="C10" i="135"/>
  <c r="F10" i="135"/>
  <c r="H24" i="135"/>
  <c r="K24" i="135"/>
  <c r="N24" i="135"/>
  <c r="I10" i="135"/>
  <c r="H42" i="135"/>
  <c r="H39" i="135"/>
  <c r="H40" i="135"/>
  <c r="H41" i="135"/>
  <c r="G46" i="135"/>
  <c r="G112" i="128"/>
  <c r="I109" i="128"/>
  <c r="I110" i="128"/>
  <c r="I111" i="128"/>
  <c r="G30" i="128"/>
  <c r="J30" i="128"/>
  <c r="M30" i="128"/>
  <c r="G116" i="128"/>
  <c r="G117" i="128"/>
  <c r="G118" i="128"/>
  <c r="E16" i="128"/>
  <c r="I16" i="128"/>
  <c r="K30" i="128"/>
  <c r="G98" i="128"/>
  <c r="L15" i="129"/>
  <c r="H29" i="128"/>
  <c r="K29" i="128"/>
  <c r="G102" i="128"/>
  <c r="H96" i="128"/>
  <c r="H97" i="128"/>
  <c r="G103" i="128"/>
  <c r="G104" i="128"/>
  <c r="G15" i="128"/>
  <c r="I97" i="128"/>
  <c r="G84" i="128"/>
  <c r="H81" i="128"/>
  <c r="I82" i="128"/>
  <c r="I83" i="128"/>
  <c r="G14" i="128"/>
  <c r="I14" i="128"/>
  <c r="G28" i="128"/>
  <c r="J28" i="128"/>
  <c r="M28" i="128"/>
  <c r="F28" i="128"/>
  <c r="E14" i="128"/>
  <c r="K28" i="128"/>
  <c r="N28" i="128"/>
  <c r="G90" i="128"/>
  <c r="G88" i="128"/>
  <c r="G70" i="128"/>
  <c r="I70" i="128"/>
  <c r="G27" i="128"/>
  <c r="J27" i="128"/>
  <c r="N27" i="128"/>
  <c r="H27" i="128"/>
  <c r="K27" i="128"/>
  <c r="H68" i="128"/>
  <c r="H69" i="128"/>
  <c r="G75" i="128"/>
  <c r="G56" i="128"/>
  <c r="H54" i="128"/>
  <c r="G25" i="128"/>
  <c r="G24" i="130"/>
  <c r="K25" i="128"/>
  <c r="K24" i="130"/>
  <c r="E11" i="128"/>
  <c r="W10" i="128"/>
  <c r="I11" i="128"/>
  <c r="Y10" i="128"/>
  <c r="I55" i="128"/>
  <c r="H55" i="128"/>
  <c r="F25" i="128"/>
  <c r="F24" i="130"/>
  <c r="I53" i="128"/>
  <c r="M25" i="128"/>
  <c r="M24" i="130"/>
  <c r="G42" i="128"/>
  <c r="H39" i="128"/>
  <c r="I40" i="128"/>
  <c r="I41" i="128"/>
  <c r="G48" i="128"/>
  <c r="I39" i="128"/>
  <c r="J24" i="128"/>
  <c r="M24" i="128"/>
  <c r="L24" i="128"/>
  <c r="G24" i="128"/>
  <c r="G123" i="120"/>
  <c r="I119" i="120"/>
  <c r="I120" i="120"/>
  <c r="I121" i="120"/>
  <c r="I122" i="120"/>
  <c r="G30" i="120"/>
  <c r="J30" i="120"/>
  <c r="M30" i="120"/>
  <c r="P30" i="120"/>
  <c r="G128" i="120"/>
  <c r="G16" i="120"/>
  <c r="K16" i="120"/>
  <c r="K30" i="120"/>
  <c r="N30" i="120"/>
  <c r="Q30" i="120"/>
  <c r="G129" i="120"/>
  <c r="I107" i="120"/>
  <c r="H29" i="120"/>
  <c r="N29" i="120"/>
  <c r="G112" i="120"/>
  <c r="K15" i="120"/>
  <c r="L15" i="120"/>
  <c r="E29" i="120"/>
  <c r="C29" i="120"/>
  <c r="H103" i="120"/>
  <c r="H104" i="120"/>
  <c r="H105" i="120"/>
  <c r="H106" i="120"/>
  <c r="G113" i="120"/>
  <c r="G114" i="120"/>
  <c r="F29" i="120"/>
  <c r="I15" i="120"/>
  <c r="H107" i="120"/>
  <c r="K29" i="120"/>
  <c r="Q29" i="120"/>
  <c r="L29" i="120"/>
  <c r="C15" i="120"/>
  <c r="H15" i="120"/>
  <c r="I103" i="120"/>
  <c r="I104" i="120"/>
  <c r="H91" i="120"/>
  <c r="I91" i="120"/>
  <c r="H87" i="120"/>
  <c r="H88" i="120"/>
  <c r="H89" i="120"/>
  <c r="H90" i="120"/>
  <c r="G97" i="120"/>
  <c r="F28" i="120"/>
  <c r="L28" i="120"/>
  <c r="O28" i="120"/>
  <c r="E14" i="120"/>
  <c r="I14" i="120"/>
  <c r="C14" i="120"/>
  <c r="I87" i="120"/>
  <c r="I88" i="120"/>
  <c r="I89" i="120"/>
  <c r="I90" i="120"/>
  <c r="E28" i="120"/>
  <c r="G28" i="120"/>
  <c r="G75" i="120"/>
  <c r="E27" i="120"/>
  <c r="H27" i="120"/>
  <c r="K27" i="120"/>
  <c r="N27" i="120"/>
  <c r="Q27" i="120"/>
  <c r="G80" i="120"/>
  <c r="G82" i="120"/>
  <c r="K13" i="120"/>
  <c r="L27" i="120"/>
  <c r="H71" i="120"/>
  <c r="H72" i="120"/>
  <c r="H73" i="120"/>
  <c r="H74" i="120"/>
  <c r="G81" i="120"/>
  <c r="I27" i="120"/>
  <c r="I71" i="120"/>
  <c r="I72" i="120"/>
  <c r="H25" i="120"/>
  <c r="H46" i="122"/>
  <c r="K25" i="120"/>
  <c r="K46" i="122"/>
  <c r="N25" i="120"/>
  <c r="N46" i="122"/>
  <c r="Q25" i="120"/>
  <c r="Q46" i="122"/>
  <c r="G63" i="120"/>
  <c r="I25" i="120"/>
  <c r="I46" i="122"/>
  <c r="G11" i="120"/>
  <c r="X10" i="120"/>
  <c r="G59" i="120"/>
  <c r="H55" i="120"/>
  <c r="H56" i="120"/>
  <c r="H57" i="120"/>
  <c r="H58" i="120"/>
  <c r="G64" i="120"/>
  <c r="I11" i="120"/>
  <c r="Y10" i="120"/>
  <c r="I55" i="120"/>
  <c r="I57" i="120"/>
  <c r="G65" i="120"/>
  <c r="G43" i="120"/>
  <c r="H24" i="120"/>
  <c r="K24" i="120"/>
  <c r="N24" i="120"/>
  <c r="Q24" i="120"/>
  <c r="G48" i="120"/>
  <c r="G50" i="120"/>
  <c r="F24" i="120"/>
  <c r="H39" i="120"/>
  <c r="H40" i="120"/>
  <c r="H41" i="120"/>
  <c r="H42" i="120"/>
  <c r="G49" i="120"/>
  <c r="I24" i="120"/>
  <c r="O24" i="120"/>
  <c r="I39" i="120"/>
  <c r="I42" i="120"/>
  <c r="G112" i="119"/>
  <c r="H109" i="119"/>
  <c r="H110" i="119"/>
  <c r="H111" i="119"/>
  <c r="F30" i="119"/>
  <c r="I109" i="119"/>
  <c r="I110" i="119"/>
  <c r="I111" i="119"/>
  <c r="G116" i="119"/>
  <c r="I30" i="119"/>
  <c r="E16" i="119"/>
  <c r="I16" i="119"/>
  <c r="J30" i="119"/>
  <c r="H95" i="119"/>
  <c r="H97" i="119"/>
  <c r="I95" i="119"/>
  <c r="I96" i="119"/>
  <c r="I97" i="119"/>
  <c r="G102" i="119"/>
  <c r="I29" i="119"/>
  <c r="G15" i="119"/>
  <c r="H96" i="119"/>
  <c r="I15" i="119"/>
  <c r="G29" i="119"/>
  <c r="J29" i="119"/>
  <c r="H28" i="119"/>
  <c r="N28" i="119"/>
  <c r="C14" i="119"/>
  <c r="F14" i="119"/>
  <c r="H81" i="119"/>
  <c r="H82" i="119"/>
  <c r="H83" i="119"/>
  <c r="G90" i="119"/>
  <c r="F28" i="119"/>
  <c r="I14" i="119"/>
  <c r="K28" i="119"/>
  <c r="G89" i="119"/>
  <c r="I28" i="119"/>
  <c r="I81" i="119"/>
  <c r="I83" i="119"/>
  <c r="G70" i="119"/>
  <c r="C13" i="119"/>
  <c r="H67" i="119"/>
  <c r="H68" i="119"/>
  <c r="H69" i="119"/>
  <c r="I67" i="119"/>
  <c r="I68" i="119"/>
  <c r="I69" i="119"/>
  <c r="G74" i="119"/>
  <c r="G13" i="119"/>
  <c r="H13" i="119"/>
  <c r="J27" i="119"/>
  <c r="G75" i="119"/>
  <c r="G56" i="119"/>
  <c r="C11" i="119"/>
  <c r="J11" i="119"/>
  <c r="H54" i="119"/>
  <c r="I55" i="119"/>
  <c r="N25" i="119"/>
  <c r="N24" i="122"/>
  <c r="H53" i="119"/>
  <c r="G25" i="119"/>
  <c r="G24" i="122"/>
  <c r="K25" i="119"/>
  <c r="K24" i="122"/>
  <c r="F25" i="119"/>
  <c r="F24" i="122"/>
  <c r="L25" i="119"/>
  <c r="L24" i="122"/>
  <c r="I53" i="119"/>
  <c r="I39" i="119"/>
  <c r="I40" i="119"/>
  <c r="I41" i="119"/>
  <c r="G46" i="119"/>
  <c r="F24" i="119"/>
  <c r="L24" i="119"/>
  <c r="E10" i="119"/>
  <c r="F10" i="119"/>
  <c r="G10" i="119"/>
  <c r="H10" i="119"/>
  <c r="D24" i="119"/>
  <c r="G24" i="119"/>
  <c r="J24" i="119"/>
  <c r="M24" i="119"/>
  <c r="G47" i="119"/>
  <c r="I10" i="119"/>
  <c r="J10" i="119"/>
  <c r="E24" i="119"/>
  <c r="N24" i="119"/>
  <c r="G118" i="113"/>
  <c r="G30" i="113"/>
  <c r="M30" i="113"/>
  <c r="Q30" i="113"/>
  <c r="H115" i="113"/>
  <c r="H117" i="113"/>
  <c r="E16" i="113"/>
  <c r="K30" i="113"/>
  <c r="I117" i="113"/>
  <c r="O30" i="113"/>
  <c r="H100" i="113"/>
  <c r="I102" i="113"/>
  <c r="H99" i="113"/>
  <c r="J29" i="113"/>
  <c r="Q29" i="113"/>
  <c r="O29" i="113"/>
  <c r="I99" i="113"/>
  <c r="G108" i="113"/>
  <c r="P29" i="113"/>
  <c r="H102" i="113"/>
  <c r="G88" i="113"/>
  <c r="H85" i="113"/>
  <c r="H87" i="113"/>
  <c r="H84" i="113"/>
  <c r="I85" i="113"/>
  <c r="I87" i="113"/>
  <c r="K14" i="113"/>
  <c r="G27" i="113"/>
  <c r="M27" i="113"/>
  <c r="I69" i="113"/>
  <c r="G13" i="113"/>
  <c r="G73" i="113"/>
  <c r="H27" i="113"/>
  <c r="I72" i="113"/>
  <c r="O27" i="113"/>
  <c r="K13" i="113"/>
  <c r="H72" i="113"/>
  <c r="H54" i="113"/>
  <c r="P25" i="113"/>
  <c r="P90" i="109"/>
  <c r="I54" i="113"/>
  <c r="H55" i="113"/>
  <c r="G63" i="113"/>
  <c r="J25" i="113"/>
  <c r="J90" i="109"/>
  <c r="Q25" i="113"/>
  <c r="Q90" i="109"/>
  <c r="L25" i="113"/>
  <c r="L90" i="109"/>
  <c r="H25" i="113"/>
  <c r="H90" i="109"/>
  <c r="I55" i="113"/>
  <c r="G25" i="113"/>
  <c r="G90" i="109"/>
  <c r="E25" i="113"/>
  <c r="E90" i="109"/>
  <c r="G43" i="113"/>
  <c r="H24" i="113"/>
  <c r="N24" i="113"/>
  <c r="Q24" i="113"/>
  <c r="I24" i="113"/>
  <c r="H39" i="113"/>
  <c r="I40" i="113"/>
  <c r="H42" i="113"/>
  <c r="K10" i="113"/>
  <c r="I39" i="113"/>
  <c r="I41" i="113"/>
  <c r="I42" i="113"/>
  <c r="G112" i="112"/>
  <c r="C30" i="112"/>
  <c r="G30" i="112"/>
  <c r="J30" i="112"/>
  <c r="M30" i="112"/>
  <c r="G118" i="112"/>
  <c r="E16" i="112"/>
  <c r="I16" i="112"/>
  <c r="H30" i="112"/>
  <c r="K30" i="112"/>
  <c r="N30" i="112"/>
  <c r="I30" i="112"/>
  <c r="H109" i="112"/>
  <c r="H110" i="112"/>
  <c r="G98" i="112"/>
  <c r="E29" i="112"/>
  <c r="G29" i="112"/>
  <c r="J29" i="112"/>
  <c r="N29" i="112"/>
  <c r="G104" i="112"/>
  <c r="H29" i="112"/>
  <c r="H97" i="112"/>
  <c r="E15" i="112"/>
  <c r="H95" i="112"/>
  <c r="I97" i="112"/>
  <c r="G102" i="112"/>
  <c r="L29" i="112"/>
  <c r="G84" i="112"/>
  <c r="D28" i="112"/>
  <c r="I81" i="112"/>
  <c r="J28" i="112"/>
  <c r="N28" i="112"/>
  <c r="G28" i="112"/>
  <c r="H83" i="112"/>
  <c r="G88" i="112"/>
  <c r="G89" i="112"/>
  <c r="F28" i="112"/>
  <c r="H82" i="112"/>
  <c r="I83" i="112"/>
  <c r="G90" i="112"/>
  <c r="G70" i="112"/>
  <c r="H70" i="112"/>
  <c r="H68" i="112"/>
  <c r="G75" i="112"/>
  <c r="G76" i="112"/>
  <c r="I68" i="112"/>
  <c r="I27" i="112"/>
  <c r="K27" i="112"/>
  <c r="G13" i="112"/>
  <c r="G56" i="112"/>
  <c r="E25" i="112"/>
  <c r="E68" i="109"/>
  <c r="H54" i="112"/>
  <c r="G61" i="112"/>
  <c r="J25" i="112"/>
  <c r="J68" i="109"/>
  <c r="M25" i="112"/>
  <c r="M68" i="109"/>
  <c r="E11" i="112"/>
  <c r="W10" i="112"/>
  <c r="H53" i="112"/>
  <c r="K25" i="112"/>
  <c r="K68" i="109"/>
  <c r="N25" i="112"/>
  <c r="N68" i="109"/>
  <c r="F25" i="112"/>
  <c r="F68" i="109"/>
  <c r="L25" i="112"/>
  <c r="L68" i="109"/>
  <c r="G11" i="112"/>
  <c r="X10" i="112"/>
  <c r="I56" i="112"/>
  <c r="G60" i="112"/>
  <c r="H55" i="112"/>
  <c r="G62" i="112"/>
  <c r="G42" i="112"/>
  <c r="H40" i="112"/>
  <c r="I41" i="112"/>
  <c r="G48" i="112"/>
  <c r="F24" i="112"/>
  <c r="E10" i="112"/>
  <c r="N24" i="112"/>
  <c r="H39" i="112"/>
  <c r="I40" i="112"/>
  <c r="M24" i="112"/>
  <c r="J24" i="112"/>
  <c r="H42" i="112"/>
  <c r="J30" i="99"/>
  <c r="M30" i="99"/>
  <c r="I116" i="99"/>
  <c r="K30" i="99"/>
  <c r="G122" i="99"/>
  <c r="E16" i="99"/>
  <c r="L30" i="99"/>
  <c r="G118" i="99"/>
  <c r="C16" i="99"/>
  <c r="H114" i="99"/>
  <c r="H117" i="99"/>
  <c r="I117" i="99"/>
  <c r="N30" i="99"/>
  <c r="G124" i="99"/>
  <c r="K16" i="99"/>
  <c r="O30" i="99"/>
  <c r="G30" i="99"/>
  <c r="P30" i="99"/>
  <c r="I114" i="99"/>
  <c r="H29" i="99"/>
  <c r="K29" i="99"/>
  <c r="Q29" i="99"/>
  <c r="M29" i="99"/>
  <c r="G107" i="99"/>
  <c r="I15" i="99"/>
  <c r="I29" i="99"/>
  <c r="H99" i="99"/>
  <c r="H100" i="99"/>
  <c r="H102" i="99"/>
  <c r="N29" i="99"/>
  <c r="G109" i="99"/>
  <c r="G108" i="99"/>
  <c r="E15" i="99"/>
  <c r="F29" i="99"/>
  <c r="O29" i="99"/>
  <c r="L15" i="107"/>
  <c r="G103" i="99"/>
  <c r="I85" i="99"/>
  <c r="I87" i="99"/>
  <c r="M28" i="99"/>
  <c r="H84" i="99"/>
  <c r="G94" i="99"/>
  <c r="E14" i="99"/>
  <c r="I14" i="99"/>
  <c r="O28" i="99"/>
  <c r="G88" i="99"/>
  <c r="C28" i="99"/>
  <c r="G28" i="99"/>
  <c r="J28" i="99"/>
  <c r="P28" i="99"/>
  <c r="I86" i="99"/>
  <c r="L28" i="99"/>
  <c r="L14" i="107"/>
  <c r="H28" i="99"/>
  <c r="G92" i="99"/>
  <c r="G73" i="99"/>
  <c r="H69" i="99"/>
  <c r="H70" i="99"/>
  <c r="I71" i="99"/>
  <c r="P27" i="99"/>
  <c r="E13" i="99"/>
  <c r="M27" i="99"/>
  <c r="I69" i="99"/>
  <c r="I70" i="99"/>
  <c r="N27" i="99"/>
  <c r="Q27" i="99"/>
  <c r="G77" i="99"/>
  <c r="I13" i="99"/>
  <c r="K13" i="99"/>
  <c r="F27" i="99"/>
  <c r="L27" i="99"/>
  <c r="O27" i="99"/>
  <c r="K27" i="99"/>
  <c r="G58" i="99"/>
  <c r="D25" i="99"/>
  <c r="D24" i="109"/>
  <c r="H54" i="99"/>
  <c r="J25" i="99"/>
  <c r="J24" i="109"/>
  <c r="Q25" i="99"/>
  <c r="Q24" i="109"/>
  <c r="I55" i="99"/>
  <c r="G63" i="99"/>
  <c r="O25" i="99"/>
  <c r="O24" i="109"/>
  <c r="K11" i="99"/>
  <c r="Z10" i="99"/>
  <c r="I54" i="99"/>
  <c r="H56" i="99"/>
  <c r="H57" i="99"/>
  <c r="I25" i="99"/>
  <c r="I24" i="109"/>
  <c r="G11" i="99"/>
  <c r="X10" i="99"/>
  <c r="I57" i="99"/>
  <c r="G64" i="99"/>
  <c r="L25" i="99"/>
  <c r="L24" i="109"/>
  <c r="G43" i="99"/>
  <c r="G24" i="99"/>
  <c r="H41" i="99"/>
  <c r="I42" i="99"/>
  <c r="I24" i="99"/>
  <c r="E10" i="99"/>
  <c r="K10" i="99"/>
  <c r="G10" i="99"/>
  <c r="P24" i="99"/>
  <c r="J24" i="99"/>
  <c r="H24" i="99"/>
  <c r="L24" i="99"/>
  <c r="H42" i="99"/>
  <c r="N24" i="99"/>
  <c r="G49" i="99"/>
  <c r="G112" i="111"/>
  <c r="H30" i="111"/>
  <c r="H111" i="111"/>
  <c r="G116" i="111"/>
  <c r="F30" i="111"/>
  <c r="G16" i="111"/>
  <c r="H109" i="111"/>
  <c r="H110" i="111"/>
  <c r="I111" i="111"/>
  <c r="G117" i="111"/>
  <c r="I30" i="111"/>
  <c r="I109" i="111"/>
  <c r="I110" i="111"/>
  <c r="M30" i="111"/>
  <c r="G118" i="111"/>
  <c r="G98" i="111"/>
  <c r="I95" i="111"/>
  <c r="I96" i="111"/>
  <c r="M29" i="111"/>
  <c r="G102" i="111"/>
  <c r="G29" i="111"/>
  <c r="K29" i="111"/>
  <c r="N29" i="111"/>
  <c r="G103" i="111"/>
  <c r="G15" i="111"/>
  <c r="H29" i="111"/>
  <c r="H97" i="111"/>
  <c r="G104" i="111"/>
  <c r="F29" i="111"/>
  <c r="G28" i="111"/>
  <c r="H83" i="111"/>
  <c r="E14" i="111"/>
  <c r="F14" i="111"/>
  <c r="H28" i="111"/>
  <c r="I83" i="111"/>
  <c r="G88" i="111"/>
  <c r="G89" i="111"/>
  <c r="I82" i="111"/>
  <c r="M28" i="111"/>
  <c r="G90" i="111"/>
  <c r="G27" i="111"/>
  <c r="I69" i="111"/>
  <c r="G75" i="111"/>
  <c r="G76" i="111"/>
  <c r="I27" i="111"/>
  <c r="H68" i="111"/>
  <c r="M27" i="111"/>
  <c r="N27" i="111"/>
  <c r="G42" i="111"/>
  <c r="I42" i="111"/>
  <c r="H39" i="111"/>
  <c r="H40" i="111"/>
  <c r="H41" i="111"/>
  <c r="G48" i="111"/>
  <c r="F24" i="111"/>
  <c r="E10" i="111"/>
  <c r="I39" i="111"/>
  <c r="I40" i="111"/>
  <c r="I41" i="111"/>
  <c r="I24" i="111"/>
  <c r="G10" i="111"/>
  <c r="G24" i="111"/>
  <c r="M24" i="111"/>
  <c r="I56" i="111"/>
  <c r="H53" i="111"/>
  <c r="G61" i="111"/>
  <c r="I55" i="111"/>
  <c r="G25" i="111"/>
  <c r="G46" i="109"/>
  <c r="G62" i="111"/>
  <c r="I25" i="111"/>
  <c r="I46" i="109"/>
  <c r="G56" i="111"/>
  <c r="I54" i="111"/>
  <c r="H55" i="111"/>
  <c r="H25" i="111"/>
  <c r="H46" i="109"/>
  <c r="M25" i="111"/>
  <c r="M46" i="109"/>
  <c r="E11" i="111"/>
  <c r="W10" i="111"/>
  <c r="H54" i="111"/>
  <c r="N25" i="111"/>
  <c r="N46" i="109"/>
  <c r="F78" i="113"/>
  <c r="K27" i="113"/>
  <c r="M14" i="136"/>
  <c r="C24" i="112"/>
  <c r="D24" i="112"/>
  <c r="E24" i="112"/>
  <c r="C27" i="112"/>
  <c r="O13" i="121"/>
  <c r="E28" i="119"/>
  <c r="H84" i="119"/>
  <c r="C28" i="119"/>
  <c r="O23" i="121"/>
  <c r="C28" i="112"/>
  <c r="I84" i="112"/>
  <c r="I112" i="112"/>
  <c r="C16" i="112"/>
  <c r="O18" i="121"/>
  <c r="O22" i="121"/>
  <c r="O10" i="121"/>
  <c r="O20" i="121"/>
  <c r="O11" i="121"/>
  <c r="D25" i="119"/>
  <c r="D24" i="122"/>
  <c r="I70" i="119"/>
  <c r="E27" i="119"/>
  <c r="H70" i="119"/>
  <c r="I84" i="119"/>
  <c r="L14" i="121"/>
  <c r="I98" i="119"/>
  <c r="L15" i="121"/>
  <c r="D29" i="119"/>
  <c r="C29" i="119"/>
  <c r="E29" i="119"/>
  <c r="C30" i="119"/>
  <c r="I112" i="119"/>
  <c r="H112" i="119"/>
  <c r="C27" i="111"/>
  <c r="E27" i="111"/>
  <c r="E28" i="112"/>
  <c r="O17" i="121"/>
  <c r="H58" i="99"/>
  <c r="C28" i="111"/>
  <c r="H84" i="111"/>
  <c r="E30" i="111"/>
  <c r="C16" i="111"/>
  <c r="J14" i="111"/>
  <c r="D30" i="99"/>
  <c r="I84" i="111"/>
  <c r="C15" i="112"/>
  <c r="H15" i="112"/>
  <c r="H56" i="119"/>
  <c r="O19" i="121"/>
  <c r="H98" i="119"/>
  <c r="C15" i="119"/>
  <c r="I42" i="119"/>
  <c r="C24" i="119"/>
  <c r="H42" i="119"/>
  <c r="D28" i="128"/>
  <c r="C28" i="128"/>
  <c r="I84" i="128"/>
  <c r="D29" i="99"/>
  <c r="I40" i="99"/>
  <c r="K24" i="99"/>
  <c r="I56" i="99"/>
  <c r="E63" i="99"/>
  <c r="J27" i="99"/>
  <c r="G48" i="99"/>
  <c r="C108" i="99"/>
  <c r="H27" i="111"/>
  <c r="C70" i="111"/>
  <c r="H24" i="112"/>
  <c r="I69" i="112"/>
  <c r="H28" i="112"/>
  <c r="K29" i="112"/>
  <c r="H41" i="113"/>
  <c r="I70" i="113"/>
  <c r="G78" i="113"/>
  <c r="H28" i="113"/>
  <c r="G92" i="113"/>
  <c r="I100" i="113"/>
  <c r="H30" i="113"/>
  <c r="G122" i="113"/>
  <c r="E25" i="120"/>
  <c r="E46" i="122"/>
  <c r="D24" i="120"/>
  <c r="I27" i="113"/>
  <c r="E14" i="113"/>
  <c r="I24" i="119"/>
  <c r="F25" i="120"/>
  <c r="F46" i="122"/>
  <c r="O30" i="120"/>
  <c r="I13" i="120"/>
  <c r="P7" i="107"/>
  <c r="L25" i="107"/>
  <c r="E11" i="99"/>
  <c r="W10" i="99"/>
  <c r="F25" i="99"/>
  <c r="F24" i="109"/>
  <c r="I27" i="99"/>
  <c r="G13" i="99"/>
  <c r="I28" i="99"/>
  <c r="G14" i="99"/>
  <c r="I30" i="99"/>
  <c r="G16" i="99"/>
  <c r="E13" i="111"/>
  <c r="F13" i="111"/>
  <c r="F27" i="111"/>
  <c r="I13" i="111"/>
  <c r="J13" i="111"/>
  <c r="L27" i="111"/>
  <c r="G14" i="111"/>
  <c r="H14" i="111"/>
  <c r="I28" i="111"/>
  <c r="J28" i="111"/>
  <c r="G10" i="112"/>
  <c r="I24" i="112"/>
  <c r="G27" i="112"/>
  <c r="H27" i="112"/>
  <c r="E13" i="112"/>
  <c r="F27" i="112"/>
  <c r="N27" i="112"/>
  <c r="I13" i="112"/>
  <c r="L27" i="112"/>
  <c r="M27" i="112"/>
  <c r="I28" i="112"/>
  <c r="G14" i="112"/>
  <c r="E11" i="113"/>
  <c r="W10" i="113"/>
  <c r="F25" i="113"/>
  <c r="F90" i="109"/>
  <c r="I25" i="113"/>
  <c r="I90" i="109"/>
  <c r="G11" i="113"/>
  <c r="X10" i="113"/>
  <c r="E13" i="113"/>
  <c r="F27" i="113"/>
  <c r="G14" i="113"/>
  <c r="I28" i="113"/>
  <c r="E15" i="113"/>
  <c r="F29" i="113"/>
  <c r="G15" i="113"/>
  <c r="I29" i="113"/>
  <c r="G16" i="113"/>
  <c r="I30" i="113"/>
  <c r="L7" i="107"/>
  <c r="N49" i="107"/>
  <c r="M11" i="107"/>
  <c r="N11" i="107"/>
  <c r="F27" i="119"/>
  <c r="E13" i="119"/>
  <c r="L27" i="119"/>
  <c r="I13" i="119"/>
  <c r="I10" i="120"/>
  <c r="L24" i="120"/>
  <c r="W10" i="120"/>
  <c r="D66" i="120"/>
  <c r="C66" i="120"/>
  <c r="I28" i="120"/>
  <c r="G14" i="120"/>
  <c r="E16" i="120"/>
  <c r="G127" i="120"/>
  <c r="D130" i="120"/>
  <c r="C130" i="120"/>
  <c r="L21" i="121"/>
  <c r="N21" i="121"/>
  <c r="O21" i="121"/>
  <c r="N24" i="121"/>
  <c r="O24" i="121"/>
  <c r="C10" i="128"/>
  <c r="F10" i="128"/>
  <c r="I42" i="128"/>
  <c r="H73" i="99"/>
  <c r="E28" i="111"/>
  <c r="D29" i="111"/>
  <c r="G107" i="113"/>
  <c r="G123" i="113"/>
  <c r="N8" i="107"/>
  <c r="E27" i="128"/>
  <c r="D24" i="135"/>
  <c r="F30" i="113"/>
  <c r="G14" i="119"/>
  <c r="H14" i="119"/>
  <c r="O25" i="120"/>
  <c r="O46" i="122"/>
  <c r="F30" i="120"/>
  <c r="H40" i="128"/>
  <c r="C42" i="128"/>
  <c r="I67" i="128"/>
  <c r="I81" i="128"/>
  <c r="C88" i="128"/>
  <c r="I95" i="128"/>
  <c r="L49" i="129"/>
  <c r="E24" i="135"/>
  <c r="L7" i="121"/>
  <c r="N7" i="121"/>
  <c r="O7" i="121"/>
  <c r="G10" i="128"/>
  <c r="H10" i="128"/>
  <c r="I24" i="128"/>
  <c r="G11" i="128"/>
  <c r="I25" i="128"/>
  <c r="I24" i="130"/>
  <c r="F27" i="128"/>
  <c r="E13" i="128"/>
  <c r="I13" i="128"/>
  <c r="L27" i="128"/>
  <c r="E15" i="128"/>
  <c r="F29" i="128"/>
  <c r="I15" i="128"/>
  <c r="L29" i="128"/>
  <c r="L7" i="129"/>
  <c r="N7" i="129"/>
  <c r="D102" i="135"/>
  <c r="F102" i="135"/>
  <c r="C98" i="135"/>
  <c r="H95" i="135"/>
  <c r="E11" i="135"/>
  <c r="W10" i="135"/>
  <c r="F25" i="135"/>
  <c r="F24" i="137"/>
  <c r="I11" i="135"/>
  <c r="L25" i="135"/>
  <c r="L24" i="137"/>
  <c r="G62" i="135"/>
  <c r="H28" i="135"/>
  <c r="E14" i="135"/>
  <c r="G28" i="135"/>
  <c r="F28" i="135"/>
  <c r="H81" i="135"/>
  <c r="G90" i="135"/>
  <c r="N28" i="135"/>
  <c r="M28" i="135"/>
  <c r="I14" i="135"/>
  <c r="L28" i="135"/>
  <c r="H83" i="135"/>
  <c r="C90" i="135"/>
  <c r="F90" i="135"/>
  <c r="D90" i="135"/>
  <c r="C84" i="135"/>
  <c r="E102" i="135"/>
  <c r="K29" i="135"/>
  <c r="J29" i="135"/>
  <c r="H30" i="135"/>
  <c r="F30" i="135"/>
  <c r="G30" i="135"/>
  <c r="E16" i="135"/>
  <c r="H109" i="135"/>
  <c r="G118" i="135"/>
  <c r="N30" i="135"/>
  <c r="I16" i="135"/>
  <c r="L30" i="135"/>
  <c r="M30" i="135"/>
  <c r="H111" i="135"/>
  <c r="C118" i="135"/>
  <c r="F118" i="135"/>
  <c r="D118" i="135"/>
  <c r="C112" i="135"/>
  <c r="N22" i="136"/>
  <c r="L21" i="136"/>
  <c r="N21" i="136"/>
  <c r="L11" i="136"/>
  <c r="L49" i="136"/>
  <c r="N49" i="136"/>
  <c r="M9" i="136"/>
  <c r="J15" i="119"/>
  <c r="J10" i="135"/>
  <c r="F79" i="113"/>
  <c r="E123" i="113"/>
  <c r="E77" i="113"/>
  <c r="E63" i="113"/>
  <c r="E62" i="113"/>
  <c r="F109" i="113"/>
  <c r="F49" i="113"/>
  <c r="E107" i="113"/>
  <c r="E93" i="113"/>
  <c r="F15" i="120"/>
  <c r="J10" i="128"/>
  <c r="F124" i="113"/>
  <c r="F64" i="113"/>
  <c r="E92" i="113"/>
  <c r="E78" i="113"/>
  <c r="H112" i="128"/>
  <c r="E25" i="128"/>
  <c r="E24" i="130"/>
  <c r="D25" i="128"/>
  <c r="D24" i="130"/>
  <c r="C27" i="128"/>
  <c r="C14" i="128"/>
  <c r="D27" i="128"/>
  <c r="I56" i="128"/>
  <c r="H70" i="128"/>
  <c r="E28" i="128"/>
  <c r="H84" i="128"/>
  <c r="C13" i="128"/>
  <c r="D30" i="128"/>
  <c r="H56" i="128"/>
  <c r="L14" i="129"/>
  <c r="H11" i="119"/>
  <c r="I56" i="119"/>
  <c r="J14" i="119"/>
  <c r="F11" i="119"/>
  <c r="E25" i="119"/>
  <c r="E24" i="122"/>
  <c r="E48" i="113"/>
  <c r="E30" i="112"/>
  <c r="F15" i="112"/>
  <c r="H42" i="111"/>
  <c r="D28" i="111"/>
  <c r="H98" i="111"/>
  <c r="C24" i="111"/>
  <c r="I98" i="111"/>
  <c r="C10" i="111"/>
  <c r="C29" i="111"/>
  <c r="E28" i="99"/>
  <c r="C30" i="99"/>
  <c r="I58" i="99"/>
  <c r="C11" i="99"/>
  <c r="H118" i="99"/>
  <c r="I118" i="99"/>
  <c r="I73" i="99"/>
  <c r="D28" i="99"/>
  <c r="Y10" i="113"/>
  <c r="J11" i="113"/>
  <c r="D25" i="113"/>
  <c r="D90" i="109"/>
  <c r="I56" i="113"/>
  <c r="C25" i="113"/>
  <c r="C90" i="109"/>
  <c r="J24" i="113"/>
  <c r="C48" i="113"/>
  <c r="G48" i="113"/>
  <c r="C64" i="113"/>
  <c r="N27" i="113"/>
  <c r="D78" i="113"/>
  <c r="C79" i="113"/>
  <c r="G79" i="113"/>
  <c r="N28" i="113"/>
  <c r="D93" i="113"/>
  <c r="C94" i="113"/>
  <c r="G94" i="113"/>
  <c r="N29" i="113"/>
  <c r="D108" i="113"/>
  <c r="C109" i="113"/>
  <c r="G109" i="113"/>
  <c r="N30" i="113"/>
  <c r="D123" i="113"/>
  <c r="C124" i="113"/>
  <c r="G124" i="113"/>
  <c r="I14" i="113"/>
  <c r="C58" i="113"/>
  <c r="I58" i="113"/>
  <c r="K24" i="113"/>
  <c r="D48" i="113"/>
  <c r="M25" i="113"/>
  <c r="M90" i="109"/>
  <c r="H71" i="113"/>
  <c r="C73" i="113"/>
  <c r="C27" i="113"/>
  <c r="D79" i="113"/>
  <c r="H86" i="113"/>
  <c r="C88" i="113"/>
  <c r="D28" i="113"/>
  <c r="D94" i="113"/>
  <c r="H101" i="113"/>
  <c r="C103" i="113"/>
  <c r="H103" i="113"/>
  <c r="D109" i="113"/>
  <c r="H116" i="113"/>
  <c r="C118" i="113"/>
  <c r="D124" i="113"/>
  <c r="G64" i="113"/>
  <c r="L27" i="113"/>
  <c r="L28" i="113"/>
  <c r="I15" i="113"/>
  <c r="D64" i="113"/>
  <c r="H40" i="113"/>
  <c r="C43" i="113"/>
  <c r="I101" i="113"/>
  <c r="I116" i="113"/>
  <c r="E24" i="113"/>
  <c r="F11" i="113"/>
  <c r="L11" i="113"/>
  <c r="D27" i="113"/>
  <c r="C15" i="135"/>
  <c r="L15" i="136"/>
  <c r="C29" i="135"/>
  <c r="F13" i="135"/>
  <c r="J13" i="135"/>
  <c r="E25" i="135"/>
  <c r="E24" i="137"/>
  <c r="I112" i="128"/>
  <c r="E30" i="128"/>
  <c r="C16" i="128"/>
  <c r="C30" i="128"/>
  <c r="I98" i="128"/>
  <c r="D29" i="128"/>
  <c r="C15" i="128"/>
  <c r="J15" i="128"/>
  <c r="H98" i="128"/>
  <c r="C29" i="128"/>
  <c r="E29" i="128"/>
  <c r="C11" i="128"/>
  <c r="C25" i="128"/>
  <c r="C24" i="130"/>
  <c r="H42" i="128"/>
  <c r="E24" i="128"/>
  <c r="D24" i="128"/>
  <c r="C24" i="128"/>
  <c r="C30" i="120"/>
  <c r="D30" i="120"/>
  <c r="I123" i="120"/>
  <c r="E30" i="120"/>
  <c r="C16" i="120"/>
  <c r="H123" i="120"/>
  <c r="J15" i="120"/>
  <c r="J14" i="120"/>
  <c r="F14" i="120"/>
  <c r="L14" i="120"/>
  <c r="H14" i="120"/>
  <c r="D27" i="120"/>
  <c r="C13" i="120"/>
  <c r="C27" i="120"/>
  <c r="I75" i="120"/>
  <c r="H75" i="120"/>
  <c r="D25" i="120"/>
  <c r="D46" i="122"/>
  <c r="I59" i="120"/>
  <c r="C11" i="120"/>
  <c r="C25" i="120"/>
  <c r="C46" i="122"/>
  <c r="H59" i="120"/>
  <c r="C24" i="120"/>
  <c r="H43" i="120"/>
  <c r="I43" i="120"/>
  <c r="C10" i="120"/>
  <c r="E24" i="120"/>
  <c r="J16" i="119"/>
  <c r="D30" i="119"/>
  <c r="C16" i="119"/>
  <c r="E30" i="119"/>
  <c r="F13" i="119"/>
  <c r="D27" i="119"/>
  <c r="C27" i="119"/>
  <c r="C25" i="119"/>
  <c r="C24" i="122"/>
  <c r="H11" i="113"/>
  <c r="D30" i="112"/>
  <c r="H112" i="112"/>
  <c r="D29" i="112"/>
  <c r="J15" i="112"/>
  <c r="H98" i="112"/>
  <c r="C29" i="112"/>
  <c r="I98" i="112"/>
  <c r="C14" i="112"/>
  <c r="H84" i="112"/>
  <c r="J13" i="112"/>
  <c r="D27" i="112"/>
  <c r="E27" i="112"/>
  <c r="F13" i="112"/>
  <c r="I70" i="112"/>
  <c r="C13" i="112"/>
  <c r="H13" i="112"/>
  <c r="H11" i="112"/>
  <c r="D25" i="112"/>
  <c r="D68" i="109"/>
  <c r="C11" i="112"/>
  <c r="C25" i="112"/>
  <c r="C68" i="109"/>
  <c r="H56" i="112"/>
  <c r="H10" i="112"/>
  <c r="I42" i="112"/>
  <c r="C10" i="112"/>
  <c r="F16" i="99"/>
  <c r="L16" i="99"/>
  <c r="J16" i="99"/>
  <c r="E30" i="99"/>
  <c r="H16" i="99"/>
  <c r="E29" i="99"/>
  <c r="C15" i="99"/>
  <c r="I103" i="99"/>
  <c r="C29" i="99"/>
  <c r="M15" i="136"/>
  <c r="N15" i="136"/>
  <c r="M15" i="107"/>
  <c r="M15" i="121"/>
  <c r="N15" i="121"/>
  <c r="O15" i="121"/>
  <c r="M15" i="129"/>
  <c r="N15" i="129"/>
  <c r="H103" i="99"/>
  <c r="F15" i="99"/>
  <c r="N15" i="107"/>
  <c r="M14" i="121"/>
  <c r="N14" i="121"/>
  <c r="O14" i="121"/>
  <c r="M14" i="129"/>
  <c r="N14" i="129"/>
  <c r="I88" i="99"/>
  <c r="M14" i="107"/>
  <c r="N14" i="107"/>
  <c r="H88" i="99"/>
  <c r="C14" i="99"/>
  <c r="E27" i="99"/>
  <c r="C27" i="99"/>
  <c r="C13" i="99"/>
  <c r="L13" i="99"/>
  <c r="D27" i="99"/>
  <c r="E25" i="99"/>
  <c r="E24" i="109"/>
  <c r="C25" i="99"/>
  <c r="C24" i="109"/>
  <c r="C24" i="99"/>
  <c r="D24" i="99"/>
  <c r="I43" i="99"/>
  <c r="H43" i="99"/>
  <c r="E24" i="99"/>
  <c r="C10" i="99"/>
  <c r="F10" i="99"/>
  <c r="C30" i="111"/>
  <c r="I112" i="111"/>
  <c r="H112" i="111"/>
  <c r="D30" i="111"/>
  <c r="C15" i="111"/>
  <c r="E29" i="111"/>
  <c r="D24" i="111"/>
  <c r="E24" i="111"/>
  <c r="C11" i="111"/>
  <c r="C25" i="111"/>
  <c r="C46" i="109"/>
  <c r="H56" i="111"/>
  <c r="D25" i="111"/>
  <c r="D46" i="109"/>
  <c r="E25" i="111"/>
  <c r="E46" i="109"/>
  <c r="N11" i="136"/>
  <c r="L7" i="136"/>
  <c r="N7" i="136"/>
  <c r="M7" i="107"/>
  <c r="N7" i="107"/>
  <c r="O7" i="107"/>
  <c r="H15" i="128"/>
  <c r="F15" i="128"/>
  <c r="F11" i="135"/>
  <c r="N9" i="136"/>
  <c r="M7" i="136"/>
  <c r="D29" i="135"/>
  <c r="E29" i="135"/>
  <c r="O8" i="107"/>
  <c r="Q7" i="107"/>
  <c r="M25" i="107"/>
  <c r="N25" i="107"/>
  <c r="O25" i="107"/>
  <c r="J13" i="119"/>
  <c r="I103" i="113"/>
  <c r="M25" i="136"/>
  <c r="Q7" i="136"/>
  <c r="C30" i="135"/>
  <c r="D30" i="135"/>
  <c r="E30" i="135"/>
  <c r="H112" i="135"/>
  <c r="I112" i="135"/>
  <c r="C16" i="135"/>
  <c r="F16" i="135"/>
  <c r="Y10" i="135"/>
  <c r="J11" i="135"/>
  <c r="I98" i="135"/>
  <c r="H98" i="135"/>
  <c r="L25" i="129"/>
  <c r="N25" i="129"/>
  <c r="P7" i="129"/>
  <c r="R7" i="129"/>
  <c r="R7" i="107"/>
  <c r="I70" i="111"/>
  <c r="H70" i="111"/>
  <c r="F15" i="119"/>
  <c r="H15" i="119"/>
  <c r="H10" i="99"/>
  <c r="N14" i="136"/>
  <c r="I43" i="113"/>
  <c r="H58" i="113"/>
  <c r="L25" i="136"/>
  <c r="P7" i="136"/>
  <c r="R7" i="136"/>
  <c r="L14" i="136"/>
  <c r="D28" i="135"/>
  <c r="E28" i="135"/>
  <c r="C14" i="135"/>
  <c r="H14" i="135"/>
  <c r="I84" i="135"/>
  <c r="H84" i="135"/>
  <c r="C28" i="135"/>
  <c r="X10" i="128"/>
  <c r="H11" i="128"/>
  <c r="J16" i="111"/>
  <c r="H16" i="111"/>
  <c r="F16" i="111"/>
  <c r="H16" i="112"/>
  <c r="J16" i="112"/>
  <c r="F16" i="112"/>
  <c r="J13" i="128"/>
  <c r="F13" i="128"/>
  <c r="H13" i="128"/>
  <c r="H14" i="128"/>
  <c r="F14" i="128"/>
  <c r="J14" i="128"/>
  <c r="J10" i="111"/>
  <c r="F10" i="111"/>
  <c r="H10" i="111"/>
  <c r="L11" i="99"/>
  <c r="H11" i="99"/>
  <c r="J11" i="99"/>
  <c r="F11" i="99"/>
  <c r="H88" i="113"/>
  <c r="E28" i="113"/>
  <c r="E27" i="113"/>
  <c r="C16" i="113"/>
  <c r="H118" i="113"/>
  <c r="I118" i="113"/>
  <c r="D30" i="113"/>
  <c r="E30" i="113"/>
  <c r="C15" i="113"/>
  <c r="E29" i="113"/>
  <c r="C29" i="113"/>
  <c r="D29" i="113"/>
  <c r="I88" i="113"/>
  <c r="C28" i="113"/>
  <c r="C14" i="113"/>
  <c r="I73" i="113"/>
  <c r="C13" i="113"/>
  <c r="H73" i="113"/>
  <c r="J14" i="113"/>
  <c r="C10" i="113"/>
  <c r="D24" i="113"/>
  <c r="C24" i="113"/>
  <c r="H43" i="113"/>
  <c r="C30" i="113"/>
  <c r="H15" i="135"/>
  <c r="J15" i="135"/>
  <c r="F15" i="135"/>
  <c r="F14" i="135"/>
  <c r="F16" i="128"/>
  <c r="H16" i="128"/>
  <c r="J16" i="128"/>
  <c r="J11" i="128"/>
  <c r="F11" i="128"/>
  <c r="L16" i="120"/>
  <c r="J16" i="120"/>
  <c r="H16" i="120"/>
  <c r="F16" i="120"/>
  <c r="F13" i="120"/>
  <c r="H13" i="120"/>
  <c r="J13" i="120"/>
  <c r="L13" i="120"/>
  <c r="J11" i="120"/>
  <c r="H11" i="120"/>
  <c r="L11" i="120"/>
  <c r="F11" i="120"/>
  <c r="L10" i="120"/>
  <c r="F10" i="120"/>
  <c r="H10" i="120"/>
  <c r="J10" i="120"/>
  <c r="H16" i="119"/>
  <c r="F16" i="119"/>
  <c r="F14" i="112"/>
  <c r="J14" i="112"/>
  <c r="H14" i="112"/>
  <c r="J11" i="112"/>
  <c r="F11" i="112"/>
  <c r="F10" i="112"/>
  <c r="J10" i="112"/>
  <c r="L15" i="99"/>
  <c r="J15" i="99"/>
  <c r="H15" i="99"/>
  <c r="F14" i="99"/>
  <c r="L14" i="99"/>
  <c r="J14" i="99"/>
  <c r="H14" i="99"/>
  <c r="H13" i="99"/>
  <c r="F13" i="99"/>
  <c r="J13" i="99"/>
  <c r="J10" i="99"/>
  <c r="L10" i="99"/>
  <c r="H15" i="111"/>
  <c r="J15" i="111"/>
  <c r="F15" i="111"/>
  <c r="H11" i="111"/>
  <c r="J11" i="111"/>
  <c r="F11" i="111"/>
  <c r="O18" i="136"/>
  <c r="O23" i="136"/>
  <c r="O12" i="136"/>
  <c r="O10" i="136"/>
  <c r="O19" i="136"/>
  <c r="O8" i="136"/>
  <c r="O13" i="136"/>
  <c r="O15" i="136"/>
  <c r="O24" i="136"/>
  <c r="O20" i="136"/>
  <c r="O17" i="136"/>
  <c r="O16" i="136"/>
  <c r="O17" i="129"/>
  <c r="O12" i="129"/>
  <c r="O23" i="129"/>
  <c r="O8" i="129"/>
  <c r="O20" i="129"/>
  <c r="O18" i="129"/>
  <c r="O16" i="129"/>
  <c r="O19" i="129"/>
  <c r="O21" i="129"/>
  <c r="O10" i="129"/>
  <c r="O22" i="129"/>
  <c r="O24" i="129"/>
  <c r="O11" i="129"/>
  <c r="O9" i="129"/>
  <c r="O13" i="129"/>
  <c r="N25" i="136"/>
  <c r="O25" i="136"/>
  <c r="O14" i="136"/>
  <c r="O25" i="129"/>
  <c r="O14" i="129"/>
  <c r="O7" i="129"/>
  <c r="O15" i="129"/>
  <c r="O18" i="107"/>
  <c r="O19" i="107"/>
  <c r="O20" i="107"/>
  <c r="O22" i="107"/>
  <c r="O9" i="107"/>
  <c r="O24" i="107"/>
  <c r="O23" i="107"/>
  <c r="O17" i="107"/>
  <c r="O10" i="107"/>
  <c r="O13" i="107"/>
  <c r="O21" i="107"/>
  <c r="O12" i="107"/>
  <c r="O15" i="107"/>
  <c r="O16" i="107"/>
  <c r="O22" i="136"/>
  <c r="O14" i="107"/>
  <c r="O9" i="136"/>
  <c r="J14" i="135"/>
  <c r="O11" i="107"/>
  <c r="O7" i="136"/>
  <c r="J16" i="135"/>
  <c r="H16" i="135"/>
  <c r="O21" i="136"/>
  <c r="O11" i="136"/>
  <c r="F15" i="113"/>
  <c r="H15" i="113"/>
  <c r="L15" i="113"/>
  <c r="J10" i="113"/>
  <c r="F10" i="113"/>
  <c r="L10" i="113"/>
  <c r="H10" i="113"/>
  <c r="F16" i="113"/>
  <c r="H16" i="113"/>
  <c r="J16" i="113"/>
  <c r="L16" i="113"/>
  <c r="F13" i="113"/>
  <c r="H14" i="113"/>
  <c r="L13" i="113"/>
  <c r="F14" i="113"/>
  <c r="J13" i="113"/>
  <c r="L14" i="113"/>
  <c r="H13" i="113"/>
  <c r="J15" i="1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F617447-C618-48EF-8014-FE0C2968160D}" keepAlive="1" name="Query - Macrosettori" description="Connessione alla query 'Macrosettori' nella cartella di lavoro." type="5" refreshedVersion="6" background="1">
    <dbPr connection="Provider=Microsoft.Mashup.OleDb.1;Data Source=$Workbook$;Location=Macrosettori;Extended Properties=&quot;&quot;" command="SELECT * FROM [Macrosettori]"/>
  </connection>
</connections>
</file>

<file path=xl/sharedStrings.xml><?xml version="1.0" encoding="utf-8"?>
<sst xmlns="http://schemas.openxmlformats.org/spreadsheetml/2006/main" count="1898" uniqueCount="282">
  <si>
    <t>Commercio</t>
  </si>
  <si>
    <t>Turismo</t>
  </si>
  <si>
    <t>Servizi</t>
  </si>
  <si>
    <t>TOTALE ECONOMIA</t>
  </si>
  <si>
    <t>INDICE valori</t>
  </si>
  <si>
    <t>INDICE formula</t>
  </si>
  <si>
    <t>Altro</t>
  </si>
  <si>
    <t>Agricoltura</t>
  </si>
  <si>
    <t>Industria</t>
  </si>
  <si>
    <t>Comp. %</t>
  </si>
  <si>
    <t>Totale economia</t>
  </si>
  <si>
    <t>CLASSIFICA</t>
  </si>
  <si>
    <t>Sede principale</t>
  </si>
  <si>
    <t>UNITA' LOCALI COMUNI</t>
  </si>
  <si>
    <t>TOTALE ECONOMIA COMUNI</t>
  </si>
  <si>
    <t>UL COMUNE/TOT EC COMUNE</t>
  </si>
  <si>
    <t>di cui</t>
  </si>
  <si>
    <t>Regione</t>
  </si>
  <si>
    <t>Piemonte Nord</t>
  </si>
  <si>
    <t>Novara</t>
  </si>
  <si>
    <t>Verbano Cusio Ossola</t>
  </si>
  <si>
    <t>Vercelli</t>
  </si>
  <si>
    <t xml:space="preserve"> </t>
  </si>
  <si>
    <t>Verbania</t>
  </si>
  <si>
    <t>REGIONE</t>
  </si>
  <si>
    <t>NOVARA</t>
  </si>
  <si>
    <t>VERBANO CUSIO OSSOLA</t>
  </si>
  <si>
    <t>VERCELLI</t>
  </si>
  <si>
    <t>PROVINCE</t>
  </si>
  <si>
    <t>DELEGAZIONI</t>
  </si>
  <si>
    <t>PIEMONTE NORD</t>
  </si>
  <si>
    <t>Totale terziario</t>
  </si>
  <si>
    <t>TOTALE TERZIARIO</t>
  </si>
  <si>
    <t>Consistenza</t>
  </si>
  <si>
    <t>Totale unità locali</t>
  </si>
  <si>
    <t>Imprese individuali</t>
  </si>
  <si>
    <t>Società di persone</t>
  </si>
  <si>
    <t>Altre forme</t>
  </si>
  <si>
    <t>VCO</t>
  </si>
  <si>
    <t>UNITA' LOCALI PIEMONTE NORD</t>
  </si>
  <si>
    <t>TOTALE ECONOMIA PIEMONTE NORD</t>
  </si>
  <si>
    <t>Indice di specializzazione</t>
  </si>
  <si>
    <t>Area</t>
  </si>
  <si>
    <t>DA 1 A 1,1</t>
  </si>
  <si>
    <t>&gt; 1,1</t>
  </si>
  <si>
    <t>&lt;0,8</t>
  </si>
  <si>
    <t>DA 0,9 A 1</t>
  </si>
  <si>
    <t>DA 0,8 A 0,9</t>
  </si>
  <si>
    <t>Unità locale con sede in provincia</t>
  </si>
  <si>
    <t>Unità locale con sede fuori provincia</t>
  </si>
  <si>
    <t>Bassa vercellese</t>
  </si>
  <si>
    <t>Ossola</t>
  </si>
  <si>
    <t>Laghi</t>
  </si>
  <si>
    <t>Valsesia</t>
  </si>
  <si>
    <t>TERZIARIO</t>
  </si>
  <si>
    <t>Fonte: elaborazioni EconLab Research Network su dati Infocamere</t>
  </si>
  <si>
    <t>NB: NON SI POSSONO CONFRONTARE I VALORI DEL PIEMONTE NORD CON I REPORT PRECEDENTI</t>
  </si>
  <si>
    <t xml:space="preserve">   </t>
  </si>
  <si>
    <t xml:space="preserve">           </t>
  </si>
  <si>
    <t xml:space="preserve">  </t>
  </si>
  <si>
    <t>BIELLA</t>
  </si>
  <si>
    <t>Biella</t>
  </si>
  <si>
    <t>UL secondarie con
 sede in provincia</t>
  </si>
  <si>
    <t>UL secondarie con
 sede fuori provincia</t>
  </si>
  <si>
    <t>UL secondarie con sede IP</t>
  </si>
  <si>
    <t>UL secondarie con sede FP</t>
  </si>
  <si>
    <t>UL secondarie con
sede fuori provincia</t>
  </si>
  <si>
    <t>UL secondarie con sede in provincia</t>
  </si>
  <si>
    <t>UL secondarie con sede fuori provincia</t>
  </si>
  <si>
    <t>Sedi principali</t>
  </si>
  <si>
    <t>Società di capitali</t>
  </si>
  <si>
    <t>LEGENDA</t>
  </si>
  <si>
    <t>VALORE DELL'INDICE</t>
  </si>
  <si>
    <t>Biella, Valle Oropa</t>
  </si>
  <si>
    <t>Valle Elvo</t>
  </si>
  <si>
    <t>Valle Cervo</t>
  </si>
  <si>
    <t>Val Sessera, Valle Mosso e Prealpi Biellesi</t>
  </si>
  <si>
    <t>Area Nord Occidentale (pianura)</t>
  </si>
  <si>
    <t>Area Nord Orientale (pianura)</t>
  </si>
  <si>
    <t>UL PIEMONTE NORD/TOT EC PIEMONTE NORD</t>
  </si>
  <si>
    <t>COMMERCIO</t>
  </si>
  <si>
    <t>Ingrosso</t>
  </si>
  <si>
    <t>Dettaglio</t>
  </si>
  <si>
    <t>Altre attività commerciali</t>
  </si>
  <si>
    <t>Totale commercio</t>
  </si>
  <si>
    <t>Alimentare</t>
  </si>
  <si>
    <t>Moda-Fashion</t>
  </si>
  <si>
    <t>Casa e arredo</t>
  </si>
  <si>
    <t>Altre attività al dettaglio</t>
  </si>
  <si>
    <t>Totale dettaglio</t>
  </si>
  <si>
    <t>TOTALE COMMERCIO</t>
  </si>
  <si>
    <t>COMMERCIO
AL DETTAGLIO</t>
  </si>
  <si>
    <t>Altre attività
al dettaglio</t>
  </si>
  <si>
    <t>TURISMO</t>
  </si>
  <si>
    <t>Alberghi e strutture ricettive</t>
  </si>
  <si>
    <t>Bar e attività di ristorazione</t>
  </si>
  <si>
    <t>Altre attività turistiche</t>
  </si>
  <si>
    <t>Bar ed esercizi senza cucina</t>
  </si>
  <si>
    <t>Totale turismo</t>
  </si>
  <si>
    <t>TOTALE TURISMO</t>
  </si>
  <si>
    <t>Alberghi e
strutture ricettive</t>
  </si>
  <si>
    <t>SERVIZI</t>
  </si>
  <si>
    <t>Servizi alle imprese</t>
  </si>
  <si>
    <t>Servizi alla persona</t>
  </si>
  <si>
    <t>Altre attività di servizi</t>
  </si>
  <si>
    <t>Totale servizi</t>
  </si>
  <si>
    <t>TOTALE SERVIZI</t>
  </si>
  <si>
    <t>Altre attività
di servizi</t>
  </si>
  <si>
    <t>Servizi
alle imprese</t>
  </si>
  <si>
    <t>Servizi
alla persona</t>
  </si>
  <si>
    <t>1) TERZIARIO</t>
  </si>
  <si>
    <t>2) COMMERCIO</t>
  </si>
  <si>
    <t xml:space="preserve"> Suddivisione per:</t>
  </si>
  <si>
    <t>3) TURISMO</t>
  </si>
  <si>
    <t>4) SERVIZI</t>
  </si>
  <si>
    <t>Unità locali terziarie dell'area Piemonte Nord (Biella, Novara, Verbano Cusio Ossola, Vercelli)</t>
  </si>
  <si>
    <t>SETTORE DEL COMMERCIO [codici 45, 46, 47]</t>
  </si>
  <si>
    <t>Classificazione per modalità di distribuzione:</t>
  </si>
  <si>
    <t>• Ingrosso [codice 46]</t>
  </si>
  <si>
    <t>• Dettaglio [codice 47]</t>
  </si>
  <si>
    <t>• Altre attività commerciali [codice 45]</t>
  </si>
  <si>
    <t>Classificazione per categoria merceologica:</t>
  </si>
  <si>
    <t>• Alimentare [codici 47.11, 47.2, 47.81]</t>
  </si>
  <si>
    <t>• Moda-Fashion [codici 47.51, 47.71, 47.72, 47.77, 47.82]</t>
  </si>
  <si>
    <t>• Casa e arredo [codici 47.52, 47.53, 47.54, 47.59]</t>
  </si>
  <si>
    <t>• Altre attività al dettaglio [codice 47 esclusi i codici nei precedenti punti]</t>
  </si>
  <si>
    <t>Classificazione ATECO</t>
  </si>
  <si>
    <t>Indice</t>
  </si>
  <si>
    <t>Definizione territoriale</t>
  </si>
  <si>
    <t>1) PIEMONTE NORD</t>
  </si>
  <si>
    <t>2) DELEGAZIONI</t>
  </si>
  <si>
    <t>Suddivisione per:</t>
  </si>
  <si>
    <t>ALTO PIEMONTE (NOVARA E VERBANO CUSIO OSSOLA)</t>
  </si>
  <si>
    <t>SETTORE DEL TURISMO [codici 55, 56, 79, 82.3, 90, 91, 92, 93, 96.04]</t>
  </si>
  <si>
    <t>• Alberghi e strutture ricettive [codice 55]</t>
  </si>
  <si>
    <t>• Bar e attività di ristorazione [codice 56]</t>
  </si>
  <si>
    <t>• Altre attività turistiche [codici 79, 82.3, 90, 91, 92, 93, 96.04]</t>
  </si>
  <si>
    <t>Classificazione per tipologia di servizio turistico:</t>
  </si>
  <si>
    <t>• Biella</t>
  </si>
  <si>
    <t>• Novara</t>
  </si>
  <si>
    <t>• Verbano Cusio Ossola</t>
  </si>
  <si>
    <t>• Vercelli</t>
  </si>
  <si>
    <t>• Biella, Valle Oropa</t>
  </si>
  <si>
    <t>• Valle Elvo</t>
  </si>
  <si>
    <t>• Valle Cervo</t>
  </si>
  <si>
    <t>• Val Sessera, Valle Mosso e Prealpi Biellesi</t>
  </si>
  <si>
    <t>• Area Nord Occidentale (pianura)</t>
  </si>
  <si>
    <t>• Area Nord Orientale (pianura)</t>
  </si>
  <si>
    <t>• Ossola</t>
  </si>
  <si>
    <t>• Verbania</t>
  </si>
  <si>
    <t>• Laghi</t>
  </si>
  <si>
    <t>• Altro</t>
  </si>
  <si>
    <t>• Valsesia</t>
  </si>
  <si>
    <t>• Bassa vercellese</t>
  </si>
  <si>
    <t>• Macrosettori</t>
  </si>
  <si>
    <t>• Settori</t>
  </si>
  <si>
    <t>• Tipologia</t>
  </si>
  <si>
    <t>• Natura giuridica</t>
  </si>
  <si>
    <t>• Indice di specilizzazione</t>
  </si>
  <si>
    <t>• Delegazioni</t>
  </si>
  <si>
    <t>• Rete distributiva</t>
  </si>
  <si>
    <t>• Categoria di commercio al dettaglio</t>
  </si>
  <si>
    <t>• Servizio turistico</t>
  </si>
  <si>
    <t>• Tipologia clientela</t>
  </si>
  <si>
    <t>Disaggregazione per:</t>
  </si>
  <si>
    <t>SETTORE DEI SERVIZI [codici da 49 a 81 (-55, 56, 79), 82 (-82.3), da 84 a 88, da 94 a 96 (-96.04)]</t>
  </si>
  <si>
    <t>Classificazione per tipologia di clientela:</t>
  </si>
  <si>
    <t>• Servizi alla persona [codici 49.1, 49.3, 50.1, 50.3, 51.1, 77.2, 84, 85, 86, 87, 88, 94.9, 95, 96 (-96.04)]</t>
  </si>
  <si>
    <t xml:space="preserve">• Servizi alle imprese [codici 49.2, 49.41, 49.5, 50.2, 50.4, 51.2, 52, 58, 59, 62, 63, 64.11, 64.2, 70, 71.2, 72, 73, 74.1, </t>
  </si>
  <si>
    <t>74.9, 77.12, 77.31, 77.32, 77.33, 77.34, 77.4, 78, 82 (-82.3), 94.1, 94.2, 99]</t>
  </si>
  <si>
    <t xml:space="preserve"> 77.39, 80, 81]</t>
  </si>
  <si>
    <t>• Altre attività di servizi [codici 49.42, 53, 60, 61, 64.19, 64.3, 64.9, 65, 66, 68, 69, 71.1, 74.2, 74.3, 75, 77.11, 77.35,</t>
  </si>
  <si>
    <t>A MANO</t>
  </si>
  <si>
    <t>TOTALE PIEMONTE NORD</t>
  </si>
  <si>
    <t>Var. ass.
20-21</t>
  </si>
  <si>
    <t>Var. %
20-21</t>
  </si>
  <si>
    <t>Verbano Cusio Ossola. Unità locali totali per macrosettore economico, variazione anno 2016 - 1° sem. 2021</t>
  </si>
  <si>
    <t>Vercelli. Unità locali totali per macrosettore economico, variazione anno 2016 - 1° sem. 2021</t>
  </si>
  <si>
    <t>UNITÀ LOCALI DEL COMMERCIO PER MODALITÀ DI DISTRIBUZIONE - CONSISTENZA AL 1° SEM. 2021+V2:AB19</t>
  </si>
  <si>
    <t>Var. ass. 17-21</t>
  </si>
  <si>
    <t>Var. %
17-21</t>
  </si>
  <si>
    <t>Regione. Unità locali del terziario per natura giuridica, variazione anno 2017 - 2021</t>
  </si>
  <si>
    <t>Piemonte Nord. Unità locali del terziario per natura giuridica, variazione anno 2017 - 2021</t>
  </si>
  <si>
    <t>Biella. Unità locali del terziario per natura giuridica, variazione anno 2017 - 2021</t>
  </si>
  <si>
    <t>Novara. Unità locali del terziario per natura giuridica, variazione anno 2017 - 2021</t>
  </si>
  <si>
    <t>Verbano Cusio Ossola. Unità locali del terziario per natura giuridica, variazione anno 2017 - 2021</t>
  </si>
  <si>
    <t>Vercelli. Unità locali del terziario per natura giuridica, variazione anno 2017 - 2021</t>
  </si>
  <si>
    <t>Piemonte Nord. Unità locali del terziario per natura giuridica, composizione al 2021</t>
  </si>
  <si>
    <t>Piemonte Nord. Unità locali del terziario per natura giuridica, variazione anno 2020 - 2021</t>
  </si>
  <si>
    <t>Anno
2021</t>
  </si>
  <si>
    <t>UNITÀ LOCALI DEL TERZIARIO PER NATURA GIURIDICA - CONSISTENZA AL 31/12/2021</t>
  </si>
  <si>
    <t>UNITÀ LOCALI DEL TERZIARIO PER NATURA GIURIDICA - DINAMICA ANNO 2017 - 2021</t>
  </si>
  <si>
    <t>UNITÀ LOCALI DEL TERZIARIO PER TIPOLOGIA - CONSISTENZA AL 31/12/2021</t>
  </si>
  <si>
    <t>UNITÀ LOCALI DEL TERZIARIO PER SETTORE - CONSISTENZA AL 31/12/2021</t>
  </si>
  <si>
    <t>UNITÀ LOCALI DEL TOTALE ECONOMIA PER MACROSETTORE - CONSISTENZA AL 31/12/2021</t>
  </si>
  <si>
    <t>UNITÀ LOCALI DEL COMMERCIO PER MODALITÀ DI DISTRIBUZIONE - CONSISTENZA AL 31/12/2021</t>
  </si>
  <si>
    <t>UNITÀ LOCALI DEL TERZIARIO PER DELEGAZIONE - CONSISTENZA AL 31/12/2021</t>
  </si>
  <si>
    <t>INDICE DI SPECIALIZZAZIONE DEL TERZIARIO AL 31/12/2021</t>
  </si>
  <si>
    <t>UNITÀ LOCALI DEL COMMERCIO AL DETTAGLIO PER CATEGORIA MERCEOLOGICA - CONSISTENZA AL 31/12/2021</t>
  </si>
  <si>
    <t>INDICE DI SPECIALIZZAZIONE DEL COMMERCIO AL 31/12/2021</t>
  </si>
  <si>
    <t>UNITÀ LOCALI DEL COMMERCIO PER DELEGAZIONE - CONSISTENZA AL 31/12/2021</t>
  </si>
  <si>
    <t>UNITÀ LOCALI DEL TURISMO PER TIPOLOGIA DI SERVIZIO TURISTICO - CONSISTENZA AL 31/12/2021</t>
  </si>
  <si>
    <t>INDICE DI SPECIALIZZAZIONE DEL TURISMO AL 31/12/2021</t>
  </si>
  <si>
    <t>UNITÀ LOCALI DEL TURISMO PER DELEGAZIONE - CONSISTENZA AL 31/12/2021</t>
  </si>
  <si>
    <t>UNITÀ LOCALI DEI SERVIZI PER TIPOLOGIA DI CLIENTELA - CONSISTENZA AL 31/12/2021</t>
  </si>
  <si>
    <t>INDICE DI SPECIALIZZAZIONE DEI SERVIZI AL 31/12/2021</t>
  </si>
  <si>
    <t>UNITÀ LOCALI DEI SERVIZI PER DELEGAZIONE - CONSISTENZA AL 31/12/2021</t>
  </si>
  <si>
    <t>Piemonte Nord. Unità locali totali per macrosettore economico, composizione al 2021</t>
  </si>
  <si>
    <t>Piemonte Nord. Unità locali totali per macrosettore economico, variazione anno 2020 - 2021</t>
  </si>
  <si>
    <t>Piemonte Nord. Unità locali del terziario per settore economico, composizione al 2021</t>
  </si>
  <si>
    <t>Piemonte Nord. Unità locali del terizario per settore economico, variazione anno 2020 - 2021</t>
  </si>
  <si>
    <t>Piemonte Nord. Unità locali del terziario per tipologia, composizione al 2021</t>
  </si>
  <si>
    <t>Piemonte Nord. Unità locali del terizario per tipologia, variazione anno 2020 - 2021</t>
  </si>
  <si>
    <t>Piemonte Nord. Indice di specializzazione del terziario per area territoriale, 2021</t>
  </si>
  <si>
    <t>Piemonte Nord. Unità locali totali per delegazione e macrosettore economico, variazione anno 2020 - 2021</t>
  </si>
  <si>
    <t>Piemonte Nord. Unità locali del terziario per delegazione e settore economico, variazione anno 2020 - 2021</t>
  </si>
  <si>
    <t>Piemonte Nord. Unità locali del terziario per  delegazione e tipologia, variazione anno 2020 - 2021</t>
  </si>
  <si>
    <t>Piemonte Nord. Unità locali del terziario per  natura giuridica, variazione anno 2020 - 2021</t>
  </si>
  <si>
    <t>Piemonte Nord. Unità locali del commercio per modalità di distribuzione, composizione al 2021</t>
  </si>
  <si>
    <t>Piemonte Nord. Unità locali del commercio per modalità di distribuzione, variazione anno 2020 - 2021</t>
  </si>
  <si>
    <t>Piemonte Nord. Unità locali del commercio al dettaglio per categoria merceologica, composizione al 2021</t>
  </si>
  <si>
    <t>Piemonte Nord. Unità locali del commercio al dettaglio per categoria merceologica, variazione anno 2020 - 2021</t>
  </si>
  <si>
    <t>Piemonte Nord. Indice di specializzazione del commercio per area territoriale, 2021</t>
  </si>
  <si>
    <t>Piemonte Nord. Unità locali del commercio per delegazione e modalità di distribuzione, variazione anno 2020 - 2021</t>
  </si>
  <si>
    <t>Piemonte Nord. Unità locali del commercio al dettaglio per delegazione e categoria merceologica, variazione anno 2020 - 2021</t>
  </si>
  <si>
    <t>Piemonte Nord. Unità locali del turismo per tipologia di servizio turistico, composizione al 2021</t>
  </si>
  <si>
    <t>Piemonte Nord. Unità locali del turismo per tipologia di servizio turistico, variazione anno 2020 - 2021</t>
  </si>
  <si>
    <t>Piemonte Nord. Indice di specializzazione del turismo per area territoriale, 2021</t>
  </si>
  <si>
    <t>Piemonte Nord. Unità locali del turismo per delegazione e tipologia di servizio turistico, variazione anno 2020 - 2021</t>
  </si>
  <si>
    <t>Piemonte Nord. Unità locali dei servizi per tipologia di clientela, composizione al 2021</t>
  </si>
  <si>
    <t>Piemonte Nord. Unità locali dei servizi per tipologia di clientela, variazione anno 2020 - 2021</t>
  </si>
  <si>
    <t>Piemonte Nord. Indice di specializzazione dei servizi per area territoriale, 2021</t>
  </si>
  <si>
    <t>Piemonte Nord. Unità locali dei servizi per delegazione e tipologia di clientela, variazione anno 2020 - 2021</t>
  </si>
  <si>
    <t>UNITÀ LOCALI DEL TOTALE ECONOMIA PER MACROSETTORE - DINAMICA ANNO 2017 - 2021</t>
  </si>
  <si>
    <t>Regione. Unità locali totali per macrosettore economico, variazione anno 2017 - 2021</t>
  </si>
  <si>
    <t>Piemonte Nord. Unità locali totali per macrosettore economico, variazione anno 2017 - 2021</t>
  </si>
  <si>
    <t>Biella. Unità locali totali per macrosettore economico, variazione anno 2017 - 2021</t>
  </si>
  <si>
    <t>Novara. Unità locali totali per macrosettore economico, variazione anno 2017 - 2021</t>
  </si>
  <si>
    <t>UNITÀ LOCALI DEL TERZIARIO PER SETTORE - DINAMICA ANNO 2017 - 2021</t>
  </si>
  <si>
    <t>Regione. Unità locali del terziario per settore economico, variazione anno 2017 - 2021</t>
  </si>
  <si>
    <t>Piemonte Nord. Unità locali del terziario per settore economico, variazione anno 2017 - 2021</t>
  </si>
  <si>
    <t>Biella. Unità locali del terziario per settore economico, variazione anno 2017 - 2021</t>
  </si>
  <si>
    <t>Novara. Unità locali del terziario per settore economico, variazione anno 2017 - 2021</t>
  </si>
  <si>
    <t>Verbano Cusio Ossola. Unità locali del terziario per settore economico, variazione anno 2017 - 2021</t>
  </si>
  <si>
    <t>Vercelli. Unità locali del terziario per settore economico, variazione anno 2017 - 2021</t>
  </si>
  <si>
    <t>UNITÀ LOCALI DEL TERZIARIO PER TIPOLOGIA - DINAMICA ANNO 2017 - 2021</t>
  </si>
  <si>
    <t>Regione. Unità locali del terziario per tipologia, variazione anno 2017 - 2021</t>
  </si>
  <si>
    <t>Piemonte Nord. Unità locali del terziario per tipologia, variazione anno 2017 - 2021</t>
  </si>
  <si>
    <t>Biella. Unità locali del terziario per tipologia, variazione anno 2017 - 2021</t>
  </si>
  <si>
    <t>Novara. Unità locali del terziario per tipologia, variazione anno 2017 - 2021</t>
  </si>
  <si>
    <t>Verbano Cusio Ossola. Unità locali del terziario per tipologia, variazione anno 2017 - 2021</t>
  </si>
  <si>
    <t>Vercelli. Unità locali del terziario per tipologia, variazione anno 2017 - 2021</t>
  </si>
  <si>
    <t>UNITÀ LOCALI DEL COMMERCIO PER MODALITÀ DI DISTRIBUZIONE - DINAMICA ANNO 2017 - 2021</t>
  </si>
  <si>
    <t>Regione. Unità locali del commercio per modalità di distribuzione, variazione anno 2017 - 2021</t>
  </si>
  <si>
    <t>Piemonte Nord. Unità locali del commercio per modalità di distribuzione, vvariazione anno 2017 - 2021</t>
  </si>
  <si>
    <t>Biella. Unità locali del commercio per modalità di distribuzione, variazione anno 2017 - 2021</t>
  </si>
  <si>
    <t>Novara. Unità locali del commercio per modalità di distribuzione, variazione anno 2017 - 2021</t>
  </si>
  <si>
    <t>Verbano Cusio Ossola. Unità locali del commercio per modalità di distribuzione, variazione anno 2017 - 2021</t>
  </si>
  <si>
    <t>Vercelli. Unità locali del commercio per modalità di distribuzione, variazione anno 2017 - 2021</t>
  </si>
  <si>
    <t>UNITÀ LOCALI DEL COMMERCIO AL DETTAGLIO PER CATEGORIA MERCEOLOGICA - DINAMICA ANNO 2017 - 2021</t>
  </si>
  <si>
    <t>Regione. Unità locali del commercio al dettaglio per categoria merceologica, variazione anno 2017 - 2021</t>
  </si>
  <si>
    <t>Piemonte Nord. Unità locali del commercio al dettaglio per categoria merceologica, variazione anno 2017 - 2021</t>
  </si>
  <si>
    <t>Biella. Unità locali del commercio al dettaglio per categoria merceologica, variazione anno 2017 - 2021</t>
  </si>
  <si>
    <t>Novara. Unità locali del commercio al dettaglio per categoria merceologica, variazione anno 2017 - 2021</t>
  </si>
  <si>
    <t>Verbano Cusio Ossola. Unità locali del commercio al dettaglio per categoria merceologica, variazione anno 2017 - 2021</t>
  </si>
  <si>
    <t>Vercelli. Unità locali del commercio al dettaglio per categoria merceologica, variazione anno 2017 - 2021</t>
  </si>
  <si>
    <t>UNITÀ LOCALI DEL TURISMO PER TIPOLOGIA DI SERVIZIO TURISTICO - DINAMICA ANNO 2017 - 2021</t>
  </si>
  <si>
    <t>Regione. Unità locali del turismo per tipologia di servizio turistico, variazione anno 2017 - 2021</t>
  </si>
  <si>
    <t>Piemonte Nord. Unità locali del turismo per tipologia di servizio turistico, variazione anno 2017 - 2021</t>
  </si>
  <si>
    <t>Biella. Unità locali del turismo per tipologia di servizio turistico, variazione anno 2017 - 2021</t>
  </si>
  <si>
    <t>Novara. Unità locali del turismo per tipologia di servizio turistico, variazione anno 2017 - 2021</t>
  </si>
  <si>
    <t>Verbano Cusio Ossola. Unità locali del turismo per tipologia di servizio turistico, variazione anno 2017 - 2021</t>
  </si>
  <si>
    <t>Vercelli. Unità locali del turismo per tipologia di servizio turistico, variazione anno 2017 - 2021</t>
  </si>
  <si>
    <t>UNITÀ LOCALI UNITÀ LOCALI DEI SERVIZI PER TIPOLOGIA DI CLIENTELA - DINAMICA ANNO 2017 - 2021</t>
  </si>
  <si>
    <t>Regione. Unità locali dei servizi per tipologia di clientela, variazione anno 2017 - 2021</t>
  </si>
  <si>
    <t>Piemonte Nord. Unità locali dei servizi per tipologia di clientela, variazione anno 2017 - 2021</t>
  </si>
  <si>
    <t>Biella. Unità locali dei servizi per tipologia di clientela, variazione anno 2017 - 2021</t>
  </si>
  <si>
    <t>Novara. Unità locali dei servizi per tipologia di clientela, variazione anno 2017 - 2021</t>
  </si>
  <si>
    <t>Verbano Cusio Ossola. Unità locali dei servizi per tipologia di clientela, variazione anno 2017 - 2021</t>
  </si>
  <si>
    <t>Vercelli. Unità locali dei servizi per tipologia di clientela, variazione anno 2017 - 2021</t>
  </si>
  <si>
    <t>Unica mappa cambiata, ci sono più territori verdi</t>
  </si>
  <si>
    <t>Alcune percentuali all'interno delle tabelle della composizione al 31/12/2021 potrebbero non sommare esattamente a 100%, a causa degli arrotondamenti del foglio di calcolo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</si>
</sst>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sz val="12"/>
      <color theme="1"/>
      <name val="Cambria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mbria"/>
      <family val="2"/>
      <scheme val="minor"/>
    </font>
    <font>
      <u/>
      <sz val="11"/>
      <color theme="11"/>
      <name val="Cambria"/>
      <family val="2"/>
      <scheme val="minor"/>
    </font>
    <font>
      <sz val="10"/>
      <color theme="1"/>
      <name val="Cambria"/>
      <family val="1"/>
      <scheme val="min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inor"/>
    </font>
    <font>
      <sz val="10"/>
      <name val="Cambria"/>
      <family val="1"/>
      <scheme val="min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0"/>
      <name val="Cambria"/>
      <family val="1"/>
      <scheme val="minor"/>
    </font>
    <font>
      <b/>
      <sz val="10"/>
      <color theme="1"/>
      <name val="Cambria"/>
      <family val="1"/>
      <scheme val="minor"/>
    </font>
    <font>
      <b/>
      <sz val="11"/>
      <name val="Cambria"/>
      <family val="1"/>
      <scheme val="minor"/>
    </font>
    <font>
      <b/>
      <sz val="18"/>
      <name val="Cambria"/>
      <family val="1"/>
      <scheme val="minor"/>
    </font>
    <font>
      <sz val="11"/>
      <name val="Cambria"/>
      <family val="1"/>
      <scheme val="minor"/>
    </font>
    <font>
      <b/>
      <sz val="11"/>
      <color theme="1"/>
      <name val="Cambria"/>
      <family val="1"/>
      <scheme val="minor"/>
    </font>
    <font>
      <b/>
      <u/>
      <sz val="11"/>
      <color theme="1"/>
      <name val="Cambria"/>
      <family val="1"/>
      <scheme val="minor"/>
    </font>
    <font>
      <b/>
      <sz val="10"/>
      <name val="Cambria"/>
      <family val="1"/>
      <scheme val="major"/>
    </font>
    <font>
      <sz val="10"/>
      <color theme="0"/>
      <name val="Cambria"/>
      <family val="1"/>
      <scheme val="minor"/>
    </font>
    <font>
      <sz val="11"/>
      <color theme="4"/>
      <name val="Cambria"/>
      <family val="1"/>
      <scheme val="minor"/>
    </font>
    <font>
      <b/>
      <sz val="18"/>
      <color theme="4"/>
      <name val="Cambria"/>
      <family val="1"/>
      <scheme val="minor"/>
    </font>
    <font>
      <b/>
      <sz val="14"/>
      <color theme="1"/>
      <name val="Cambria"/>
      <family val="1"/>
      <scheme val="major"/>
    </font>
    <font>
      <i/>
      <sz val="10"/>
      <name val="Cambria"/>
      <family val="1"/>
      <scheme val="min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color theme="0"/>
      <name val="Cambria"/>
      <family val="1"/>
      <scheme val="minor"/>
    </font>
    <font>
      <i/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4"/>
      <name val="Cambria"/>
      <family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rgb="FFEC1212"/>
        <bgColor indexed="64"/>
      </patternFill>
    </fill>
    <fill>
      <patternFill patternType="solid">
        <fgColor rgb="FF599E26"/>
        <bgColor indexed="64"/>
      </patternFill>
    </fill>
    <fill>
      <patternFill patternType="solid">
        <fgColor rgb="FF87E0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2">
    <xf numFmtId="0" fontId="0" fillId="0" borderId="0" xfId="0"/>
    <xf numFmtId="0" fontId="7" fillId="2" borderId="0" xfId="0" applyFont="1" applyFill="1" applyAlignment="1">
      <alignment vertical="center"/>
    </xf>
    <xf numFmtId="0" fontId="7" fillId="2" borderId="0" xfId="8" applyFont="1" applyFill="1" applyAlignment="1">
      <alignment vertical="center"/>
    </xf>
    <xf numFmtId="0" fontId="8" fillId="2" borderId="0" xfId="8" applyFont="1" applyFill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 wrapText="1"/>
    </xf>
    <xf numFmtId="9" fontId="10" fillId="2" borderId="0" xfId="1" applyNumberFormat="1" applyFont="1" applyFill="1" applyAlignment="1">
      <alignment vertical="center"/>
    </xf>
    <xf numFmtId="164" fontId="10" fillId="2" borderId="0" xfId="1" applyNumberFormat="1" applyFont="1" applyFill="1" applyAlignment="1">
      <alignment vertical="center"/>
    </xf>
    <xf numFmtId="9" fontId="10" fillId="2" borderId="5" xfId="1" applyNumberFormat="1" applyFont="1" applyFill="1" applyBorder="1" applyAlignment="1">
      <alignment vertical="center"/>
    </xf>
    <xf numFmtId="164" fontId="10" fillId="2" borderId="5" xfId="1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11" fillId="2" borderId="6" xfId="0" applyFont="1" applyFill="1" applyBorder="1" applyAlignment="1"/>
    <xf numFmtId="0" fontId="7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7" fillId="2" borderId="6" xfId="0" applyFont="1" applyFill="1" applyBorder="1" applyAlignment="1"/>
    <xf numFmtId="0" fontId="14" fillId="2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164" fontId="14" fillId="2" borderId="5" xfId="1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164" fontId="14" fillId="2" borderId="0" xfId="1" applyNumberFormat="1" applyFont="1" applyFill="1" applyBorder="1" applyAlignment="1">
      <alignment vertical="center"/>
    </xf>
    <xf numFmtId="0" fontId="7" fillId="2" borderId="0" xfId="0" applyFont="1" applyFill="1"/>
    <xf numFmtId="3" fontId="13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 wrapText="1"/>
    </xf>
    <xf numFmtId="164" fontId="10" fillId="2" borderId="0" xfId="1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7" fillId="2" borderId="0" xfId="8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14" fillId="2" borderId="0" xfId="8" applyFont="1" applyFill="1" applyAlignment="1">
      <alignment vertical="top"/>
    </xf>
    <xf numFmtId="0" fontId="7" fillId="2" borderId="0" xfId="0" applyFont="1" applyFill="1" applyBorder="1" applyAlignment="1"/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164" fontId="7" fillId="2" borderId="5" xfId="1" applyNumberFormat="1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0" fontId="14" fillId="2" borderId="6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/>
    <xf numFmtId="3" fontId="10" fillId="2" borderId="5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7" fillId="9" borderId="0" xfId="0" applyFont="1" applyFill="1" applyBorder="1" applyAlignment="1">
      <alignment horizontal="left" vertical="center" indent="1"/>
    </xf>
    <xf numFmtId="0" fontId="17" fillId="9" borderId="0" xfId="0" applyFont="1" applyFill="1" applyBorder="1" applyAlignment="1">
      <alignment vertical="center"/>
    </xf>
    <xf numFmtId="0" fontId="15" fillId="9" borderId="0" xfId="0" applyFont="1" applyFill="1" applyBorder="1" applyAlignment="1">
      <alignment horizontal="left" vertical="center" indent="1"/>
    </xf>
    <xf numFmtId="49" fontId="17" fillId="9" borderId="0" xfId="0" applyNumberFormat="1" applyFont="1" applyFill="1" applyBorder="1" applyAlignment="1">
      <alignment horizontal="left" vertical="center" indent="1"/>
    </xf>
    <xf numFmtId="49" fontId="17" fillId="9" borderId="0" xfId="0" applyNumberFormat="1" applyFont="1" applyFill="1" applyBorder="1" applyAlignment="1">
      <alignment vertical="center"/>
    </xf>
    <xf numFmtId="0" fontId="23" fillId="9" borderId="0" xfId="0" applyFont="1" applyFill="1" applyBorder="1" applyAlignment="1">
      <alignment horizontal="left" vertical="center" indent="1"/>
    </xf>
    <xf numFmtId="0" fontId="22" fillId="9" borderId="0" xfId="0" applyFont="1" applyFill="1" applyBorder="1" applyAlignment="1">
      <alignment horizontal="left" vertical="center" indent="1"/>
    </xf>
    <xf numFmtId="49" fontId="15" fillId="9" borderId="0" xfId="0" applyNumberFormat="1" applyFont="1" applyFill="1" applyBorder="1" applyAlignment="1">
      <alignment horizontal="left" vertical="center" indent="1"/>
    </xf>
    <xf numFmtId="0" fontId="0" fillId="9" borderId="0" xfId="0" applyFill="1" applyBorder="1" applyAlignment="1">
      <alignment vertical="center"/>
    </xf>
    <xf numFmtId="0" fontId="18" fillId="9" borderId="0" xfId="0" applyFont="1" applyFill="1" applyBorder="1" applyAlignment="1">
      <alignment horizontal="left" vertical="center" indent="1"/>
    </xf>
    <xf numFmtId="0" fontId="19" fillId="9" borderId="0" xfId="0" applyFont="1" applyFill="1" applyBorder="1" applyAlignment="1">
      <alignment horizontal="left" vertical="center" indent="1"/>
    </xf>
    <xf numFmtId="0" fontId="0" fillId="9" borderId="0" xfId="0" applyFill="1" applyBorder="1" applyAlignment="1">
      <alignment horizontal="left" vertical="center" indent="1"/>
    </xf>
    <xf numFmtId="0" fontId="0" fillId="9" borderId="0" xfId="0" applyFill="1" applyBorder="1" applyAlignment="1">
      <alignment horizontal="left" vertical="center" indent="2"/>
    </xf>
    <xf numFmtId="9" fontId="7" fillId="2" borderId="0" xfId="1" applyNumberFormat="1" applyFont="1" applyFill="1" applyAlignment="1">
      <alignment vertical="center"/>
    </xf>
    <xf numFmtId="164" fontId="7" fillId="2" borderId="0" xfId="1" applyNumberFormat="1" applyFont="1" applyFill="1" applyAlignment="1">
      <alignment vertical="center"/>
    </xf>
    <xf numFmtId="9" fontId="7" fillId="2" borderId="5" xfId="1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vertical="center"/>
    </xf>
    <xf numFmtId="1" fontId="14" fillId="2" borderId="0" xfId="0" applyNumberFormat="1" applyFont="1" applyFill="1" applyAlignment="1">
      <alignment vertical="top"/>
    </xf>
    <xf numFmtId="0" fontId="9" fillId="2" borderId="6" xfId="0" applyFont="1" applyFill="1" applyBorder="1" applyAlignment="1">
      <alignment horizontal="left" vertical="center"/>
    </xf>
    <xf numFmtId="2" fontId="7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2" fontId="7" fillId="2" borderId="0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8" applyFont="1" applyFill="1" applyAlignment="1">
      <alignment vertical="center"/>
    </xf>
    <xf numFmtId="0" fontId="20" fillId="2" borderId="0" xfId="8" applyFont="1" applyFill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10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right" vertical="center" wrapText="1"/>
    </xf>
    <xf numFmtId="0" fontId="25" fillId="2" borderId="4" xfId="0" applyFont="1" applyFill="1" applyBorder="1" applyAlignment="1">
      <alignment horizontal="right" vertical="center" wrapText="1"/>
    </xf>
    <xf numFmtId="0" fontId="25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26" fillId="2" borderId="6" xfId="0" applyFont="1" applyFill="1" applyBorder="1" applyAlignment="1"/>
    <xf numFmtId="0" fontId="10" fillId="2" borderId="6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Border="1" applyAlignment="1"/>
    <xf numFmtId="0" fontId="13" fillId="2" borderId="4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164" fontId="13" fillId="2" borderId="0" xfId="1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3" fontId="21" fillId="2" borderId="0" xfId="0" applyNumberFormat="1" applyFont="1" applyFill="1" applyAlignment="1">
      <alignment vertical="center"/>
    </xf>
    <xf numFmtId="9" fontId="14" fillId="2" borderId="0" xfId="1" applyNumberFormat="1" applyFont="1" applyFill="1" applyBorder="1" applyAlignment="1">
      <alignment vertical="center"/>
    </xf>
    <xf numFmtId="9" fontId="7" fillId="2" borderId="0" xfId="1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top"/>
    </xf>
    <xf numFmtId="0" fontId="27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vertical="center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 vertical="center"/>
    </xf>
    <xf numFmtId="3" fontId="21" fillId="2" borderId="0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top"/>
    </xf>
    <xf numFmtId="0" fontId="1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right" vertical="center"/>
    </xf>
    <xf numFmtId="2" fontId="28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2" fontId="21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0" fontId="31" fillId="2" borderId="0" xfId="0" applyFont="1" applyFill="1" applyAlignment="1">
      <alignment vertical="center"/>
    </xf>
    <xf numFmtId="164" fontId="21" fillId="2" borderId="0" xfId="1" applyNumberFormat="1" applyFont="1" applyFill="1" applyBorder="1" applyAlignment="1">
      <alignment vertical="center"/>
    </xf>
    <xf numFmtId="0" fontId="21" fillId="2" borderId="0" xfId="0" applyFont="1" applyFill="1" applyBorder="1" applyAlignment="1"/>
    <xf numFmtId="0" fontId="29" fillId="9" borderId="12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 wrapText="1"/>
    </xf>
    <xf numFmtId="0" fontId="29" fillId="9" borderId="0" xfId="0" applyFont="1" applyFill="1" applyBorder="1" applyAlignment="1">
      <alignment horizontal="center" vertical="center" wrapText="1"/>
    </xf>
    <xf numFmtId="0" fontId="29" fillId="9" borderId="16" xfId="0" applyFont="1" applyFill="1" applyBorder="1" applyAlignment="1">
      <alignment horizontal="center" vertical="center" wrapText="1"/>
    </xf>
    <xf numFmtId="0" fontId="30" fillId="9" borderId="17" xfId="0" applyFont="1" applyFill="1" applyBorder="1" applyAlignment="1">
      <alignment horizontal="center" vertical="top"/>
    </xf>
    <xf numFmtId="0" fontId="30" fillId="9" borderId="18" xfId="0" applyFont="1" applyFill="1" applyBorder="1" applyAlignment="1">
      <alignment horizontal="center" vertical="top"/>
    </xf>
    <xf numFmtId="0" fontId="30" fillId="9" borderId="19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0" fillId="2" borderId="6" xfId="8" applyFont="1" applyFill="1" applyBorder="1" applyAlignment="1">
      <alignment horizontal="center" vertical="center"/>
    </xf>
    <xf numFmtId="0" fontId="20" fillId="2" borderId="5" xfId="8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0" fontId="14" fillId="2" borderId="0" xfId="8" applyFont="1" applyFill="1" applyAlignment="1">
      <alignment horizontal="left" vertical="top"/>
    </xf>
    <xf numFmtId="0" fontId="14" fillId="2" borderId="5" xfId="8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 indent="1"/>
    </xf>
    <xf numFmtId="0" fontId="0" fillId="9" borderId="0" xfId="0" applyFill="1" applyBorder="1" applyAlignment="1">
      <alignment horizontal="left" vertical="center" indent="1"/>
    </xf>
  </cellXfs>
  <cellStyles count="74"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Normale" xfId="0" builtinId="0"/>
    <cellStyle name="Normale 2" xfId="4" xr:uid="{00000000-0005-0000-0000-000041000000}"/>
    <cellStyle name="Normale 2 2" xfId="9" xr:uid="{00000000-0005-0000-0000-000042000000}"/>
    <cellStyle name="Normale 3" xfId="5" xr:uid="{00000000-0005-0000-0000-000043000000}"/>
    <cellStyle name="Normale 4" xfId="7" xr:uid="{00000000-0005-0000-0000-000044000000}"/>
    <cellStyle name="Normale 5" xfId="2" xr:uid="{00000000-0005-0000-0000-000045000000}"/>
    <cellStyle name="Normale 6" xfId="8" xr:uid="{00000000-0005-0000-0000-000046000000}"/>
    <cellStyle name="Percentuale" xfId="1" builtinId="5"/>
    <cellStyle name="Percentuale 2" xfId="6" xr:uid="{00000000-0005-0000-0000-000048000000}"/>
    <cellStyle name="Percentuale 3" xfId="3" xr:uid="{00000000-0005-0000-0000-000049000000}"/>
  </cellStyles>
  <dxfs count="0"/>
  <tableStyles count="0" defaultTableStyle="TableStyleMedium9" defaultPivotStyle="PivotStyleLight16"/>
  <colors>
    <mruColors>
      <color rgb="FF529DC2"/>
      <color rgb="FF87E044"/>
      <color rgb="FF599E26"/>
      <color rgb="FFEC1212"/>
      <color rgb="FFA80000"/>
      <color rgb="FF66CCFF"/>
      <color rgb="FF99CCFF"/>
      <color rgb="FF0000CC"/>
      <color rgb="FFFCE01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Macrosettori!$V$10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DC-4DDF-8963-62709BD163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F0-4F87-A61A-A75E487136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F0-4F87-A61A-A75E487136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6DC-4DDF-8963-62709BD163F6}"/>
              </c:ext>
            </c:extLst>
          </c:dPt>
          <c:dLbls>
            <c:dLbl>
              <c:idx val="0"/>
              <c:layout>
                <c:manualLayout>
                  <c:x val="1.8787736639302961E-2"/>
                  <c:y val="5.41765091863517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C-4DDF-8963-62709BD163F6}"/>
                </c:ext>
              </c:extLst>
            </c:dLbl>
            <c:dLbl>
              <c:idx val="1"/>
              <c:layout>
                <c:manualLayout>
                  <c:x val="1.490925336460602E-2"/>
                  <c:y val="4.3879183070866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F0-4F87-A61A-A75E48713608}"/>
                </c:ext>
              </c:extLst>
            </c:dLbl>
            <c:dLbl>
              <c:idx val="2"/>
              <c:layout>
                <c:manualLayout>
                  <c:x val="-3.0683808865693173E-2"/>
                  <c:y val="-5.06982824865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F0-4F87-A61A-A75E48713608}"/>
                </c:ext>
              </c:extLst>
            </c:dLbl>
            <c:dLbl>
              <c:idx val="3"/>
              <c:layout>
                <c:manualLayout>
                  <c:x val="-2.5499301948958508E-2"/>
                  <c:y val="-3.91309875328084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DC-4DDF-8963-62709BD163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Macrosettori!$W$9:$Z$9</c:f>
              <c:strCache>
                <c:ptCount val="4"/>
                <c:pt idx="0">
                  <c:v>Agricoltura</c:v>
                </c:pt>
                <c:pt idx="1">
                  <c:v>Industria</c:v>
                </c:pt>
                <c:pt idx="2">
                  <c:v>Servizi</c:v>
                </c:pt>
                <c:pt idx="3">
                  <c:v>Altro</c:v>
                </c:pt>
              </c:strCache>
            </c:strRef>
          </c:cat>
          <c:val>
            <c:numRef>
              <c:f>Macrosettori!$W$10:$Z$10</c:f>
              <c:numCache>
                <c:formatCode>#,##0</c:formatCode>
                <c:ptCount val="4"/>
                <c:pt idx="0">
                  <c:v>6971</c:v>
                </c:pt>
                <c:pt idx="1">
                  <c:v>23345</c:v>
                </c:pt>
                <c:pt idx="2">
                  <c:v>54456</c:v>
                </c:pt>
                <c:pt idx="3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C-4DDF-8963-62709BD1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Settori'!$B$88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Settori'!$C$87:$G$87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Settori'!$C$88:$G$88</c:f>
              <c:numCache>
                <c:formatCode>#,##0</c:formatCode>
                <c:ptCount val="5"/>
                <c:pt idx="0">
                  <c:v>100</c:v>
                </c:pt>
                <c:pt idx="1">
                  <c:v>97.699535586996433</c:v>
                </c:pt>
                <c:pt idx="2">
                  <c:v>94.621449400583217</c:v>
                </c:pt>
                <c:pt idx="3">
                  <c:v>93.833027324765098</c:v>
                </c:pt>
                <c:pt idx="4">
                  <c:v>94.059833675342901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B2-4138-A932-640404F6CA26}"/>
            </c:ext>
          </c:extLst>
        </c:ser>
        <c:ser>
          <c:idx val="1"/>
          <c:order val="1"/>
          <c:tx>
            <c:strRef>
              <c:f>'1. Settori'!$B$89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Settori'!$C$87:$G$87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Settori'!$C$89:$G$89</c:f>
              <c:numCache>
                <c:formatCode>#,##0</c:formatCode>
                <c:ptCount val="5"/>
                <c:pt idx="0">
                  <c:v>100</c:v>
                </c:pt>
                <c:pt idx="1">
                  <c:v>101.97652872143298</c:v>
                </c:pt>
                <c:pt idx="2">
                  <c:v>101.05003088326127</c:v>
                </c:pt>
                <c:pt idx="3">
                  <c:v>101.42063001852996</c:v>
                </c:pt>
                <c:pt idx="4">
                  <c:v>101.88387893761582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B2-4138-A932-640404F6CA26}"/>
            </c:ext>
          </c:extLst>
        </c:ser>
        <c:ser>
          <c:idx val="2"/>
          <c:order val="2"/>
          <c:tx>
            <c:strRef>
              <c:f>'1. Settori'!$B$90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Settori'!$C$87:$G$87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Settori'!$C$90:$G$90</c:f>
              <c:numCache>
                <c:formatCode>#,##0</c:formatCode>
                <c:ptCount val="5"/>
                <c:pt idx="0">
                  <c:v>100</c:v>
                </c:pt>
                <c:pt idx="1">
                  <c:v>100.31187122736418</c:v>
                </c:pt>
                <c:pt idx="2">
                  <c:v>100.77464788732395</c:v>
                </c:pt>
                <c:pt idx="3">
                  <c:v>101.63983903420524</c:v>
                </c:pt>
                <c:pt idx="4">
                  <c:v>103.12877263581488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B2-4138-A932-640404F6C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Settori'!$B$102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Settori'!$C$101:$G$101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Settori'!$C$102:$G$102</c:f>
              <c:numCache>
                <c:formatCode>#,##0</c:formatCode>
                <c:ptCount val="5"/>
                <c:pt idx="0">
                  <c:v>100</c:v>
                </c:pt>
                <c:pt idx="1">
                  <c:v>99.560654137173543</c:v>
                </c:pt>
                <c:pt idx="2">
                  <c:v>97.46155723700268</c:v>
                </c:pt>
                <c:pt idx="3">
                  <c:v>95.899438613619722</c:v>
                </c:pt>
                <c:pt idx="4">
                  <c:v>95.826214303148646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D24-4B87-9F1C-557C346F7DD9}"/>
            </c:ext>
          </c:extLst>
        </c:ser>
        <c:ser>
          <c:idx val="1"/>
          <c:order val="1"/>
          <c:tx>
            <c:strRef>
              <c:f>'1. Settori'!$B$103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Settori'!$C$101:$G$101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Settori'!$C$103:$G$103</c:f>
              <c:numCache>
                <c:formatCode>#,##0</c:formatCode>
                <c:ptCount val="5"/>
                <c:pt idx="0">
                  <c:v>100</c:v>
                </c:pt>
                <c:pt idx="1">
                  <c:v>101.47717099373321</c:v>
                </c:pt>
                <c:pt idx="2">
                  <c:v>104.47627573858549</c:v>
                </c:pt>
                <c:pt idx="3">
                  <c:v>104.74485228290062</c:v>
                </c:pt>
                <c:pt idx="4">
                  <c:v>105.2820053715309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D24-4B87-9F1C-557C346F7DD9}"/>
            </c:ext>
          </c:extLst>
        </c:ser>
        <c:ser>
          <c:idx val="2"/>
          <c:order val="2"/>
          <c:tx>
            <c:strRef>
              <c:f>'1. Settori'!$B$104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Settori'!$C$101:$G$101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Settori'!$C$104:$G$104</c:f>
              <c:numCache>
                <c:formatCode>#,##0</c:formatCode>
                <c:ptCount val="5"/>
                <c:pt idx="0">
                  <c:v>100</c:v>
                </c:pt>
                <c:pt idx="1">
                  <c:v>101.35135135135135</c:v>
                </c:pt>
                <c:pt idx="2">
                  <c:v>101.66103603603605</c:v>
                </c:pt>
                <c:pt idx="3">
                  <c:v>102.28040540540539</c:v>
                </c:pt>
                <c:pt idx="4">
                  <c:v>103.49099099099099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D24-4B87-9F1C-557C346F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ax val="106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Settori'!$B$116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Settori'!$C$115:$G$115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Settori'!$C$116:$G$116</c:f>
              <c:numCache>
                <c:formatCode>#,##0</c:formatCode>
                <c:ptCount val="5"/>
                <c:pt idx="0">
                  <c:v>100</c:v>
                </c:pt>
                <c:pt idx="1">
                  <c:v>98.622479536833694</c:v>
                </c:pt>
                <c:pt idx="2">
                  <c:v>96.765821521261728</c:v>
                </c:pt>
                <c:pt idx="3">
                  <c:v>95.807546416450379</c:v>
                </c:pt>
                <c:pt idx="4">
                  <c:v>94.170493112397679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E8-48DD-8F8A-B9904175F9CC}"/>
            </c:ext>
          </c:extLst>
        </c:ser>
        <c:ser>
          <c:idx val="1"/>
          <c:order val="1"/>
          <c:tx>
            <c:strRef>
              <c:f>'1. Settori'!$B$117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Settori'!$C$115:$G$115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Settori'!$C$117:$G$117</c:f>
              <c:numCache>
                <c:formatCode>#,##0</c:formatCode>
                <c:ptCount val="5"/>
                <c:pt idx="0">
                  <c:v>100</c:v>
                </c:pt>
                <c:pt idx="1">
                  <c:v>100.42997542997543</c:v>
                </c:pt>
                <c:pt idx="2">
                  <c:v>101.71990171990173</c:v>
                </c:pt>
                <c:pt idx="3">
                  <c:v>101.84275184275184</c:v>
                </c:pt>
                <c:pt idx="4">
                  <c:v>100.7985257985258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E8-48DD-8F8A-B9904175F9CC}"/>
            </c:ext>
          </c:extLst>
        </c:ser>
        <c:ser>
          <c:idx val="2"/>
          <c:order val="2"/>
          <c:tx>
            <c:strRef>
              <c:f>'1. Settori'!$B$118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Settori'!$C$115:$G$115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Settori'!$C$118:$G$118</c:f>
              <c:numCache>
                <c:formatCode>#,##0</c:formatCode>
                <c:ptCount val="5"/>
                <c:pt idx="0">
                  <c:v>100</c:v>
                </c:pt>
                <c:pt idx="1">
                  <c:v>100.87939698492463</c:v>
                </c:pt>
                <c:pt idx="2">
                  <c:v>102.26130653266333</c:v>
                </c:pt>
                <c:pt idx="3">
                  <c:v>101.85929648241205</c:v>
                </c:pt>
                <c:pt idx="4">
                  <c:v>103.31658291457286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5E8-48DD-8F8A-B9904175F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Settori'!$B$60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Settori'!$C$59:$G$59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Settori'!$C$60:$G$60</c:f>
              <c:numCache>
                <c:formatCode>#,##0</c:formatCode>
                <c:ptCount val="5"/>
                <c:pt idx="0">
                  <c:v>100</c:v>
                </c:pt>
                <c:pt idx="1">
                  <c:v>98.493626882966396</c:v>
                </c:pt>
                <c:pt idx="2">
                  <c:v>95.892880133899823</c:v>
                </c:pt>
                <c:pt idx="3">
                  <c:v>94.699798291918796</c:v>
                </c:pt>
                <c:pt idx="4">
                  <c:v>94.120424016136653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8C4-4FBD-B18D-A3117CFBF7CE}"/>
            </c:ext>
          </c:extLst>
        </c:ser>
        <c:ser>
          <c:idx val="1"/>
          <c:order val="1"/>
          <c:tx>
            <c:strRef>
              <c:f>'1. Settori'!$B$61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Settori'!$C$59:$G$59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Settori'!$C$61:$G$61</c:f>
              <c:numCache>
                <c:formatCode>#,##0</c:formatCode>
                <c:ptCount val="5"/>
                <c:pt idx="0">
                  <c:v>100</c:v>
                </c:pt>
                <c:pt idx="1">
                  <c:v>101.28680732668676</c:v>
                </c:pt>
                <c:pt idx="2">
                  <c:v>102.1214931602133</c:v>
                </c:pt>
                <c:pt idx="3">
                  <c:v>102.48087178298168</c:v>
                </c:pt>
                <c:pt idx="4">
                  <c:v>102.66635752376536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8C4-4FBD-B18D-A3117CFBF7CE}"/>
            </c:ext>
          </c:extLst>
        </c:ser>
        <c:ser>
          <c:idx val="2"/>
          <c:order val="2"/>
          <c:tx>
            <c:strRef>
              <c:f>'1. Settori'!$B$62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Settori'!$C$59:$G$59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Settori'!$C$62:$G$62</c:f>
              <c:numCache>
                <c:formatCode>#,##0</c:formatCode>
                <c:ptCount val="5"/>
                <c:pt idx="0">
                  <c:v>100</c:v>
                </c:pt>
                <c:pt idx="1">
                  <c:v>100.36736105108479</c:v>
                </c:pt>
                <c:pt idx="2">
                  <c:v>100.76065347048146</c:v>
                </c:pt>
                <c:pt idx="3">
                  <c:v>101.02428904831879</c:v>
                </c:pt>
                <c:pt idx="4">
                  <c:v>102.29492609560032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8C4-4FBD-B18D-A3117CFBF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Settori'!$B$74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Settori'!$C$73:$G$73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Settori'!$C$74:$G$74</c:f>
              <c:numCache>
                <c:formatCode>#,##0</c:formatCode>
                <c:ptCount val="5"/>
                <c:pt idx="0">
                  <c:v>100</c:v>
                </c:pt>
                <c:pt idx="1">
                  <c:v>98.966774716369528</c:v>
                </c:pt>
                <c:pt idx="2">
                  <c:v>96.08995137763371</c:v>
                </c:pt>
                <c:pt idx="3">
                  <c:v>94.20583468395462</c:v>
                </c:pt>
                <c:pt idx="4">
                  <c:v>92.767423014586711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8C8-43FC-9A64-5D0DF1BDC305}"/>
            </c:ext>
          </c:extLst>
        </c:ser>
        <c:ser>
          <c:idx val="1"/>
          <c:order val="1"/>
          <c:tx>
            <c:strRef>
              <c:f>'1. Settori'!$B$75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Settori'!$C$73:$G$73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Settori'!$C$75:$G$75</c:f>
              <c:numCache>
                <c:formatCode>#,##0</c:formatCode>
                <c:ptCount val="5"/>
                <c:pt idx="0">
                  <c:v>100</c:v>
                </c:pt>
                <c:pt idx="1">
                  <c:v>100.45871559633028</c:v>
                </c:pt>
                <c:pt idx="2">
                  <c:v>101.37614678899082</c:v>
                </c:pt>
                <c:pt idx="3">
                  <c:v>102.09698558322411</c:v>
                </c:pt>
                <c:pt idx="4">
                  <c:v>102.49017038007864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8C8-43FC-9A64-5D0DF1BDC305}"/>
            </c:ext>
          </c:extLst>
        </c:ser>
        <c:ser>
          <c:idx val="2"/>
          <c:order val="2"/>
          <c:tx>
            <c:strRef>
              <c:f>'1. Settori'!$B$76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Settori'!$C$73:$G$73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Settori'!$C$76:$G$76</c:f>
              <c:numCache>
                <c:formatCode>#,##0</c:formatCode>
                <c:ptCount val="5"/>
                <c:pt idx="0">
                  <c:v>100</c:v>
                </c:pt>
                <c:pt idx="1">
                  <c:v>99.488175079421097</c:v>
                </c:pt>
                <c:pt idx="2">
                  <c:v>99.117543240381224</c:v>
                </c:pt>
                <c:pt idx="3">
                  <c:v>98.570420049417578</c:v>
                </c:pt>
                <c:pt idx="4">
                  <c:v>99.364631133074482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8C8-43FC-9A64-5D0DF1BDC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04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Tipologie'!$V$10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4D-4B58-8F31-1842A6E6FA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4D-4B58-8F31-1842A6E6FA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4D-4B58-8F31-1842A6E6FA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4D-4B58-8F31-1842A6E6FAEE}"/>
              </c:ext>
            </c:extLst>
          </c:dPt>
          <c:dLbls>
            <c:dLbl>
              <c:idx val="0"/>
              <c:layout>
                <c:manualLayout>
                  <c:x val="-9.5810576869380694E-3"/>
                  <c:y val="-3.24782228308417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4D-4B58-8F31-1842A6E6FAEE}"/>
                </c:ext>
              </c:extLst>
            </c:dLbl>
            <c:dLbl>
              <c:idx val="1"/>
              <c:layout>
                <c:manualLayout>
                  <c:x val="-1.6296420394259228E-2"/>
                  <c:y val="1.04401080299745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4D-4B58-8F31-1842A6E6FAEE}"/>
                </c:ext>
              </c:extLst>
            </c:dLbl>
            <c:dLbl>
              <c:idx val="2"/>
              <c:layout>
                <c:manualLayout>
                  <c:x val="5.2180711453611085E-4"/>
                  <c:y val="7.27262353075430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4D-4B58-8F31-1842A6E6FAEE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4D-4B58-8F31-1842A6E6FAE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Tipologie'!$W$9:$Z$9</c:f>
              <c:strCache>
                <c:ptCount val="3"/>
                <c:pt idx="0">
                  <c:v>Sedi principali</c:v>
                </c:pt>
                <c:pt idx="1">
                  <c:v>UL secondarie con sede IP</c:v>
                </c:pt>
                <c:pt idx="2">
                  <c:v>UL secondarie con sede FP</c:v>
                </c:pt>
              </c:strCache>
            </c:strRef>
          </c:cat>
          <c:val>
            <c:numRef>
              <c:f>'1. Tipologie'!$W$10:$Z$10</c:f>
              <c:numCache>
                <c:formatCode>#,##0</c:formatCode>
                <c:ptCount val="4"/>
                <c:pt idx="0">
                  <c:v>41138</c:v>
                </c:pt>
                <c:pt idx="1">
                  <c:v>6312</c:v>
                </c:pt>
                <c:pt idx="2">
                  <c:v>7006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4D-4B58-8F31-1842A6E6F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Tipologie'!$B$46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Tipologie'!$C$46:$G$46</c:f>
              <c:numCache>
                <c:formatCode>#,##0</c:formatCode>
                <c:ptCount val="5"/>
                <c:pt idx="0">
                  <c:v>100</c:v>
                </c:pt>
                <c:pt idx="1">
                  <c:v>99.722013459501937</c:v>
                </c:pt>
                <c:pt idx="2">
                  <c:v>99.302685068151547</c:v>
                </c:pt>
                <c:pt idx="3">
                  <c:v>99.270658969015813</c:v>
                </c:pt>
                <c:pt idx="4">
                  <c:v>100.18148122843576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5A-44C2-A725-BAC772629ABE}"/>
            </c:ext>
          </c:extLst>
        </c:ser>
        <c:ser>
          <c:idx val="1"/>
          <c:order val="1"/>
          <c:tx>
            <c:strRef>
              <c:f>'1. Tipologie'!$B$47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Tipologie'!$C$47:$G$47</c:f>
              <c:numCache>
                <c:formatCode>#,##0</c:formatCode>
                <c:ptCount val="5"/>
                <c:pt idx="0">
                  <c:v>100</c:v>
                </c:pt>
                <c:pt idx="1">
                  <c:v>101.43976806466672</c:v>
                </c:pt>
                <c:pt idx="2">
                  <c:v>102.10559937102282</c:v>
                </c:pt>
                <c:pt idx="3">
                  <c:v>102.96061521829931</c:v>
                </c:pt>
                <c:pt idx="4">
                  <c:v>104.52323038745976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B5A-44C2-A725-BAC772629ABE}"/>
            </c:ext>
          </c:extLst>
        </c:ser>
        <c:ser>
          <c:idx val="2"/>
          <c:order val="2"/>
          <c:tx>
            <c:strRef>
              <c:f>'1. Tipologie'!$B$48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Tipologie'!$C$48:$G$48</c:f>
              <c:numCache>
                <c:formatCode>#,##0</c:formatCode>
                <c:ptCount val="5"/>
                <c:pt idx="0">
                  <c:v>100</c:v>
                </c:pt>
                <c:pt idx="1">
                  <c:v>101.72622274110827</c:v>
                </c:pt>
                <c:pt idx="2">
                  <c:v>104.15294166701415</c:v>
                </c:pt>
                <c:pt idx="3">
                  <c:v>105.10778468081558</c:v>
                </c:pt>
                <c:pt idx="4">
                  <c:v>108.01817954384356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B5A-44C2-A725-BAC772629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Tipologie'!$B$88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Tipologie'!$C$88:$G$88</c:f>
              <c:numCache>
                <c:formatCode>#,##0</c:formatCode>
                <c:ptCount val="5"/>
                <c:pt idx="0">
                  <c:v>100</c:v>
                </c:pt>
                <c:pt idx="1">
                  <c:v>98.934730151256545</c:v>
                </c:pt>
                <c:pt idx="2">
                  <c:v>97.445706550526751</c:v>
                </c:pt>
                <c:pt idx="3">
                  <c:v>97.210287799423227</c:v>
                </c:pt>
                <c:pt idx="4">
                  <c:v>97.828262021069975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CC-4605-960C-1305E95B696B}"/>
            </c:ext>
          </c:extLst>
        </c:ser>
        <c:ser>
          <c:idx val="1"/>
          <c:order val="1"/>
          <c:tx>
            <c:strRef>
              <c:f>'1. Tipologie'!$B$89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Tipologie'!$C$89:$G$89</c:f>
              <c:numCache>
                <c:formatCode>#,##0</c:formatCode>
                <c:ptCount val="5"/>
                <c:pt idx="0">
                  <c:v>100</c:v>
                </c:pt>
                <c:pt idx="1">
                  <c:v>102.30221850146506</c:v>
                </c:pt>
                <c:pt idx="2">
                  <c:v>99.497697781498545</c:v>
                </c:pt>
                <c:pt idx="3">
                  <c:v>101.63248221012977</c:v>
                </c:pt>
                <c:pt idx="4">
                  <c:v>103.13938886563416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9CC-4605-960C-1305E95B696B}"/>
            </c:ext>
          </c:extLst>
        </c:ser>
        <c:ser>
          <c:idx val="2"/>
          <c:order val="2"/>
          <c:tx>
            <c:strRef>
              <c:f>'1. Tipologie'!$B$90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Tipologie'!$C$90:$G$90</c:f>
              <c:numCache>
                <c:formatCode>#,##0</c:formatCode>
                <c:ptCount val="5"/>
                <c:pt idx="0">
                  <c:v>100</c:v>
                </c:pt>
                <c:pt idx="1">
                  <c:v>100.26169447170427</c:v>
                </c:pt>
                <c:pt idx="2">
                  <c:v>101.92999672881911</c:v>
                </c:pt>
                <c:pt idx="3">
                  <c:v>102.38796205430161</c:v>
                </c:pt>
                <c:pt idx="4">
                  <c:v>103.79456983971214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9CC-4605-960C-1305E95B6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ax val="104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Tipologie'!$B$102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Tipologie'!$C$102:$G$102</c:f>
              <c:numCache>
                <c:formatCode>#,##0</c:formatCode>
                <c:ptCount val="5"/>
                <c:pt idx="0">
                  <c:v>100</c:v>
                </c:pt>
                <c:pt idx="1">
                  <c:v>99.973215481451717</c:v>
                </c:pt>
                <c:pt idx="2">
                  <c:v>99.410740591937866</c:v>
                </c:pt>
                <c:pt idx="3">
                  <c:v>98.714343109682602</c:v>
                </c:pt>
                <c:pt idx="4">
                  <c:v>98.459890183473959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659-4831-B53F-8768BF0A8D9A}"/>
            </c:ext>
          </c:extLst>
        </c:ser>
        <c:ser>
          <c:idx val="1"/>
          <c:order val="1"/>
          <c:tx>
            <c:strRef>
              <c:f>'1. Tipologie'!$B$103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Tipologie'!$C$103:$G$103</c:f>
              <c:numCache>
                <c:formatCode>#,##0</c:formatCode>
                <c:ptCount val="5"/>
                <c:pt idx="0">
                  <c:v>100</c:v>
                </c:pt>
                <c:pt idx="1">
                  <c:v>104.92307692307692</c:v>
                </c:pt>
                <c:pt idx="2">
                  <c:v>107.15384615384616</c:v>
                </c:pt>
                <c:pt idx="3">
                  <c:v>107.53846153846153</c:v>
                </c:pt>
                <c:pt idx="4">
                  <c:v>109.53846153846155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659-4831-B53F-8768BF0A8D9A}"/>
            </c:ext>
          </c:extLst>
        </c:ser>
        <c:ser>
          <c:idx val="2"/>
          <c:order val="2"/>
          <c:tx>
            <c:strRef>
              <c:f>'1. Tipologie'!$B$104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Tipologie'!$C$104:$G$104</c:f>
              <c:numCache>
                <c:formatCode>#,##0</c:formatCode>
                <c:ptCount val="5"/>
                <c:pt idx="0">
                  <c:v>100</c:v>
                </c:pt>
                <c:pt idx="1">
                  <c:v>100.08960573476702</c:v>
                </c:pt>
                <c:pt idx="2">
                  <c:v>100.53763440860214</c:v>
                </c:pt>
                <c:pt idx="3">
                  <c:v>101.52329749103943</c:v>
                </c:pt>
                <c:pt idx="4">
                  <c:v>105.55555555555556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659-4831-B53F-8768BF0A8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Tipologie'!$B$116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Tipologie'!$C$116:$G$116</c:f>
              <c:numCache>
                <c:formatCode>#,##0</c:formatCode>
                <c:ptCount val="5"/>
                <c:pt idx="0">
                  <c:v>100</c:v>
                </c:pt>
                <c:pt idx="1">
                  <c:v>99.169008920933649</c:v>
                </c:pt>
                <c:pt idx="2">
                  <c:v>98.949040694121962</c:v>
                </c:pt>
                <c:pt idx="3">
                  <c:v>97.824758645973361</c:v>
                </c:pt>
                <c:pt idx="4">
                  <c:v>97.079310766222662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DE0-48B7-AC21-8A1EDA2DB1BD}"/>
            </c:ext>
          </c:extLst>
        </c:ser>
        <c:ser>
          <c:idx val="1"/>
          <c:order val="1"/>
          <c:tx>
            <c:strRef>
              <c:f>'1. Tipologie'!$B$117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Tipologie'!$C$117:$G$117</c:f>
              <c:numCache>
                <c:formatCode>#,##0</c:formatCode>
                <c:ptCount val="5"/>
                <c:pt idx="0">
                  <c:v>100</c:v>
                </c:pt>
                <c:pt idx="1">
                  <c:v>100.93984962406014</c:v>
                </c:pt>
                <c:pt idx="2">
                  <c:v>99.060150375939855</c:v>
                </c:pt>
                <c:pt idx="3">
                  <c:v>100.37593984962405</c:v>
                </c:pt>
                <c:pt idx="4">
                  <c:v>100.84586466165413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DE0-48B7-AC21-8A1EDA2DB1BD}"/>
            </c:ext>
          </c:extLst>
        </c:ser>
        <c:ser>
          <c:idx val="2"/>
          <c:order val="2"/>
          <c:tx>
            <c:strRef>
              <c:f>'1. Tipologie'!$B$118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Tipologie'!$C$118:$G$118</c:f>
              <c:numCache>
                <c:formatCode>#,##0</c:formatCode>
                <c:ptCount val="5"/>
                <c:pt idx="0">
                  <c:v>100</c:v>
                </c:pt>
                <c:pt idx="1">
                  <c:v>102.26277372262773</c:v>
                </c:pt>
                <c:pt idx="2">
                  <c:v>103.7956204379562</c:v>
                </c:pt>
                <c:pt idx="3">
                  <c:v>104.96350364963503</c:v>
                </c:pt>
                <c:pt idx="4">
                  <c:v>106.05839416058393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DE0-48B7-AC21-8A1EDA2DB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Macrosettori!$B$47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Macrosettori!$C$46:$G$46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Macrosettori!$C$47:$G$47</c:f>
              <c:numCache>
                <c:formatCode>#,##0</c:formatCode>
                <c:ptCount val="5"/>
                <c:pt idx="0">
                  <c:v>100</c:v>
                </c:pt>
                <c:pt idx="1">
                  <c:v>98.634382057881183</c:v>
                </c:pt>
                <c:pt idx="2">
                  <c:v>97.177722919621118</c:v>
                </c:pt>
                <c:pt idx="3">
                  <c:v>95.985433408617411</c:v>
                </c:pt>
                <c:pt idx="4">
                  <c:v>95.603760701717519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DD-448A-9991-152A3C8EA6F5}"/>
            </c:ext>
          </c:extLst>
        </c:ser>
        <c:ser>
          <c:idx val="1"/>
          <c:order val="1"/>
          <c:tx>
            <c:strRef>
              <c:f>Macrosettori!$B$48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Macrosettori!$C$46:$G$46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Macrosettori!$C$48:$G$48</c:f>
              <c:numCache>
                <c:formatCode>#,##0</c:formatCode>
                <c:ptCount val="5"/>
                <c:pt idx="0">
                  <c:v>100</c:v>
                </c:pt>
                <c:pt idx="1">
                  <c:v>98.842159874169297</c:v>
                </c:pt>
                <c:pt idx="2">
                  <c:v>97.264335065427019</c:v>
                </c:pt>
                <c:pt idx="3">
                  <c:v>97.027167244488737</c:v>
                </c:pt>
                <c:pt idx="4">
                  <c:v>98.340648752810182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DD-448A-9991-152A3C8EA6F5}"/>
            </c:ext>
          </c:extLst>
        </c:ser>
        <c:ser>
          <c:idx val="2"/>
          <c:order val="2"/>
          <c:tx>
            <c:strRef>
              <c:f>Macrosettori!$B$49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Macrosettori!$C$46:$G$46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Macrosettori!$C$49:$G$49</c:f>
              <c:numCache>
                <c:formatCode>#,##0</c:formatCode>
                <c:ptCount val="5"/>
                <c:pt idx="0">
                  <c:v>100</c:v>
                </c:pt>
                <c:pt idx="1">
                  <c:v>100.11677396041061</c:v>
                </c:pt>
                <c:pt idx="2">
                  <c:v>100.07361109252244</c:v>
                </c:pt>
                <c:pt idx="3">
                  <c:v>100.24157822182369</c:v>
                </c:pt>
                <c:pt idx="4">
                  <c:v>101.4016221208025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DD-448A-9991-152A3C8EA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Tipologie'!$B$60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Tipologie'!$C$60:$G$60</c:f>
              <c:numCache>
                <c:formatCode>#,##0</c:formatCode>
                <c:ptCount val="5"/>
                <c:pt idx="0">
                  <c:v>100</c:v>
                </c:pt>
                <c:pt idx="1">
                  <c:v>99.190972961464766</c:v>
                </c:pt>
                <c:pt idx="2">
                  <c:v>98.055496416152153</c:v>
                </c:pt>
                <c:pt idx="3">
                  <c:v>97.409694131005608</c:v>
                </c:pt>
                <c:pt idx="4">
                  <c:v>97.315071085562892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A8-4401-AD50-0423F9A52EE9}"/>
            </c:ext>
          </c:extLst>
        </c:ser>
        <c:ser>
          <c:idx val="1"/>
          <c:order val="1"/>
          <c:tx>
            <c:strRef>
              <c:f>'1. Tipologie'!$B$61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Tipologie'!$C$61:$G$61</c:f>
              <c:numCache>
                <c:formatCode>#,##0</c:formatCode>
                <c:ptCount val="5"/>
                <c:pt idx="0">
                  <c:v>100</c:v>
                </c:pt>
                <c:pt idx="1">
                  <c:v>102.09551656920077</c:v>
                </c:pt>
                <c:pt idx="2">
                  <c:v>101.10461338531513</c:v>
                </c:pt>
                <c:pt idx="3">
                  <c:v>101.86809616634179</c:v>
                </c:pt>
                <c:pt idx="4">
                  <c:v>102.53411306042885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A8-4401-AD50-0423F9A52EE9}"/>
            </c:ext>
          </c:extLst>
        </c:ser>
        <c:ser>
          <c:idx val="2"/>
          <c:order val="2"/>
          <c:tx>
            <c:strRef>
              <c:f>'1. Tipologie'!$B$62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Tipologie'!$C$62:$G$62</c:f>
              <c:numCache>
                <c:formatCode>#,##0</c:formatCode>
                <c:ptCount val="5"/>
                <c:pt idx="0">
                  <c:v>100</c:v>
                </c:pt>
                <c:pt idx="1">
                  <c:v>100.87402049427365</c:v>
                </c:pt>
                <c:pt idx="2">
                  <c:v>102.35081374321882</c:v>
                </c:pt>
                <c:pt idx="3">
                  <c:v>102.9535864978903</c:v>
                </c:pt>
                <c:pt idx="4">
                  <c:v>105.57564798071127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4A8-4401-AD50-0423F9A5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106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Tipologie'!$B$74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Tipologie'!$C$74:$G$74</c:f>
              <c:numCache>
                <c:formatCode>#,##0</c:formatCode>
                <c:ptCount val="5"/>
                <c:pt idx="0">
                  <c:v>100</c:v>
                </c:pt>
                <c:pt idx="1">
                  <c:v>99.055232558139537</c:v>
                </c:pt>
                <c:pt idx="2">
                  <c:v>97.321428571428569</c:v>
                </c:pt>
                <c:pt idx="3">
                  <c:v>96.39742524916943</c:v>
                </c:pt>
                <c:pt idx="4">
                  <c:v>95.722591362126238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715-4D2D-9F47-EA1ADD4D2EF6}"/>
            </c:ext>
          </c:extLst>
        </c:ser>
        <c:ser>
          <c:idx val="1"/>
          <c:order val="1"/>
          <c:tx>
            <c:strRef>
              <c:f>'1. Tipologie'!$B$75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Tipologie'!$C$75:$G$75</c:f>
              <c:numCache>
                <c:formatCode>#,##0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99.786172487526727</c:v>
                </c:pt>
                <c:pt idx="3">
                  <c:v>98.146828225231644</c:v>
                </c:pt>
                <c:pt idx="4">
                  <c:v>96.293656450463288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15-4D2D-9F47-EA1ADD4D2EF6}"/>
            </c:ext>
          </c:extLst>
        </c:ser>
        <c:ser>
          <c:idx val="2"/>
          <c:order val="2"/>
          <c:tx>
            <c:strRef>
              <c:f>'1. Tipologie'!$B$76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Tipologie'!$C$76:$G$76</c:f>
              <c:numCache>
                <c:formatCode>#,##0</c:formatCode>
                <c:ptCount val="5"/>
                <c:pt idx="0">
                  <c:v>100</c:v>
                </c:pt>
                <c:pt idx="1">
                  <c:v>101.64684354986275</c:v>
                </c:pt>
                <c:pt idx="2">
                  <c:v>103.56816102470265</c:v>
                </c:pt>
                <c:pt idx="3">
                  <c:v>103.47666971637695</c:v>
                </c:pt>
                <c:pt idx="4">
                  <c:v>109.97255260750229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15-4D2D-9F47-EA1ADD4D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439146702406874"/>
          <c:y val="0.22029814632545935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Natura giuridica'!$V$10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86-452D-8722-A9FC217D17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86-452D-8722-A9FC217D17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86-452D-8722-A9FC217D17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A86-452D-8722-A9FC217D17B4}"/>
              </c:ext>
            </c:extLst>
          </c:dPt>
          <c:dLbls>
            <c:dLbl>
              <c:idx val="0"/>
              <c:layout>
                <c:manualLayout>
                  <c:x val="-5.2134249176299795E-2"/>
                  <c:y val="0.142718175853018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86-452D-8722-A9FC217D17B4}"/>
                </c:ext>
              </c:extLst>
            </c:dLbl>
            <c:dLbl>
              <c:idx val="1"/>
              <c:layout>
                <c:manualLayout>
                  <c:x val="-3.5305746356174604E-3"/>
                  <c:y val="-1.3412688648294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456737588652479"/>
                      <c:h val="0.180468749999999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A86-452D-8722-A9FC217D17B4}"/>
                </c:ext>
              </c:extLst>
            </c:dLbl>
            <c:dLbl>
              <c:idx val="2"/>
              <c:layout>
                <c:manualLayout>
                  <c:x val="5.2180711453616289E-4"/>
                  <c:y val="1.1801591207348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86-452D-8722-A9FC217D17B4}"/>
                </c:ext>
              </c:extLst>
            </c:dLbl>
            <c:dLbl>
              <c:idx val="3"/>
              <c:layout>
                <c:manualLayout>
                  <c:x val="3.2612944658539434E-5"/>
                  <c:y val="7.74401246719160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86-452D-8722-A9FC217D17B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Natura giuridica'!$W$9:$Z$9</c:f>
              <c:strCache>
                <c:ptCount val="4"/>
                <c:pt idx="0">
                  <c:v>Imprese individuali</c:v>
                </c:pt>
                <c:pt idx="1">
                  <c:v>Società di capitali</c:v>
                </c:pt>
                <c:pt idx="2">
                  <c:v>Società di persone</c:v>
                </c:pt>
                <c:pt idx="3">
                  <c:v>Altre forme</c:v>
                </c:pt>
              </c:strCache>
            </c:strRef>
          </c:cat>
          <c:val>
            <c:numRef>
              <c:f>'1. Natura giuridica'!$W$10:$Z$10</c:f>
              <c:numCache>
                <c:formatCode>#,##0</c:formatCode>
                <c:ptCount val="4"/>
                <c:pt idx="0">
                  <c:v>25717</c:v>
                </c:pt>
                <c:pt idx="1">
                  <c:v>15552</c:v>
                </c:pt>
                <c:pt idx="2">
                  <c:v>11102</c:v>
                </c:pt>
                <c:pt idx="3">
                  <c:v>2085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86-452D-8722-A9FC217D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giuridica'!$B$47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giuridica'!$C$46:$G$46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giuridica'!$C$47:$G$47</c:f>
              <c:numCache>
                <c:formatCode>#,##0</c:formatCode>
                <c:ptCount val="5"/>
                <c:pt idx="0">
                  <c:v>100</c:v>
                </c:pt>
                <c:pt idx="1">
                  <c:v>99.492210609347268</c:v>
                </c:pt>
                <c:pt idx="2">
                  <c:v>99.21613094064287</c:v>
                </c:pt>
                <c:pt idx="3">
                  <c:v>99.064709693776948</c:v>
                </c:pt>
                <c:pt idx="4">
                  <c:v>100.03803138293377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E1F-4F58-A558-FC43E43EF24B}"/>
            </c:ext>
          </c:extLst>
        </c:ser>
        <c:ser>
          <c:idx val="1"/>
          <c:order val="1"/>
          <c:tx>
            <c:strRef>
              <c:f>'1. Natura giuridica'!$B$48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giuridica'!$C$46:$G$46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giuridica'!$C$48:$G$48</c:f>
              <c:numCache>
                <c:formatCode>#,##0</c:formatCode>
                <c:ptCount val="5"/>
                <c:pt idx="0">
                  <c:v>100</c:v>
                </c:pt>
                <c:pt idx="1">
                  <c:v>103.90941029911957</c:v>
                </c:pt>
                <c:pt idx="2">
                  <c:v>107.26033341265064</c:v>
                </c:pt>
                <c:pt idx="3">
                  <c:v>110.55526783589715</c:v>
                </c:pt>
                <c:pt idx="4">
                  <c:v>115.43888134596811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E1F-4F58-A558-FC43E43EF24B}"/>
            </c:ext>
          </c:extLst>
        </c:ser>
        <c:ser>
          <c:idx val="2"/>
          <c:order val="2"/>
          <c:tx>
            <c:strRef>
              <c:f>'1. Natura giuridica'!$B$49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giuridica'!$C$46:$G$46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giuridica'!$C$49:$G$49</c:f>
              <c:numCache>
                <c:formatCode>#,##0</c:formatCode>
                <c:ptCount val="5"/>
                <c:pt idx="0">
                  <c:v>100</c:v>
                </c:pt>
                <c:pt idx="1">
                  <c:v>97.589616810877615</c:v>
                </c:pt>
                <c:pt idx="2">
                  <c:v>94.671360240769602</c:v>
                </c:pt>
                <c:pt idx="3">
                  <c:v>92.529693126242805</c:v>
                </c:pt>
                <c:pt idx="4">
                  <c:v>90.576127263932932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E1F-4F58-A558-FC43E43EF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2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giuridica'!$B$92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giuridica'!$C$91:$G$91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giuridica'!$C$92:$G$92</c:f>
              <c:numCache>
                <c:formatCode>#,##0</c:formatCode>
                <c:ptCount val="5"/>
                <c:pt idx="0">
                  <c:v>100</c:v>
                </c:pt>
                <c:pt idx="1">
                  <c:v>97.716594625070471</c:v>
                </c:pt>
                <c:pt idx="2">
                  <c:v>96.861492200714153</c:v>
                </c:pt>
                <c:pt idx="3">
                  <c:v>96.137943995489579</c:v>
                </c:pt>
                <c:pt idx="4">
                  <c:v>96.213117834993426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15C-4C69-9461-671A159B6FE4}"/>
            </c:ext>
          </c:extLst>
        </c:ser>
        <c:ser>
          <c:idx val="1"/>
          <c:order val="1"/>
          <c:tx>
            <c:strRef>
              <c:f>'1. Natura giuridica'!$B$93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giuridica'!$C$91:$G$91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giuridica'!$C$93:$G$93</c:f>
              <c:numCache>
                <c:formatCode>#,##0</c:formatCode>
                <c:ptCount val="5"/>
                <c:pt idx="0">
                  <c:v>100</c:v>
                </c:pt>
                <c:pt idx="1">
                  <c:v>103.27673518022043</c:v>
                </c:pt>
                <c:pt idx="2">
                  <c:v>103.66398570151922</c:v>
                </c:pt>
                <c:pt idx="3">
                  <c:v>106.58325886207925</c:v>
                </c:pt>
                <c:pt idx="4">
                  <c:v>110.21745606196008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5C-4C69-9461-671A159B6FE4}"/>
            </c:ext>
          </c:extLst>
        </c:ser>
        <c:ser>
          <c:idx val="2"/>
          <c:order val="2"/>
          <c:tx>
            <c:strRef>
              <c:f>'1. Natura giuridica'!$B$94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giuridica'!$C$91:$G$91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giuridica'!$C$94:$G$94</c:f>
              <c:numCache>
                <c:formatCode>#,##0</c:formatCode>
                <c:ptCount val="5"/>
                <c:pt idx="0">
                  <c:v>100</c:v>
                </c:pt>
                <c:pt idx="1">
                  <c:v>97.864768683274022</c:v>
                </c:pt>
                <c:pt idx="2">
                  <c:v>93.02491103202847</c:v>
                </c:pt>
                <c:pt idx="3">
                  <c:v>90.984578884934749</c:v>
                </c:pt>
                <c:pt idx="4">
                  <c:v>89.608540925266894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15C-4C69-9461-671A159B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giuridica'!$B$107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giuridica'!$C$106:$G$106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giuridica'!$C$107:$G$107</c:f>
              <c:numCache>
                <c:formatCode>#,##0</c:formatCode>
                <c:ptCount val="5"/>
                <c:pt idx="0">
                  <c:v>100</c:v>
                </c:pt>
                <c:pt idx="1">
                  <c:v>100.08003201280513</c:v>
                </c:pt>
                <c:pt idx="2">
                  <c:v>99.939975990396164</c:v>
                </c:pt>
                <c:pt idx="3">
                  <c:v>99.019607843137265</c:v>
                </c:pt>
                <c:pt idx="4">
                  <c:v>98.899559823929579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FA-455A-A2FD-0E241001584A}"/>
            </c:ext>
          </c:extLst>
        </c:ser>
        <c:ser>
          <c:idx val="1"/>
          <c:order val="1"/>
          <c:tx>
            <c:strRef>
              <c:f>'1. Natura giuridica'!$B$108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giuridica'!$C$106:$G$106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giuridica'!$C$108:$G$108</c:f>
              <c:numCache>
                <c:formatCode>#,##0</c:formatCode>
                <c:ptCount val="5"/>
                <c:pt idx="0">
                  <c:v>100</c:v>
                </c:pt>
                <c:pt idx="1">
                  <c:v>103.38983050847457</c:v>
                </c:pt>
                <c:pt idx="2">
                  <c:v>106.06601248884924</c:v>
                </c:pt>
                <c:pt idx="3">
                  <c:v>109.05441570026761</c:v>
                </c:pt>
                <c:pt idx="4">
                  <c:v>113.87154326494202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FA-455A-A2FD-0E241001584A}"/>
            </c:ext>
          </c:extLst>
        </c:ser>
        <c:ser>
          <c:idx val="2"/>
          <c:order val="2"/>
          <c:tx>
            <c:strRef>
              <c:f>'1. Natura giuridica'!$B$109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giuridica'!$C$106:$G$106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giuridica'!$C$109:$G$109</c:f>
              <c:numCache>
                <c:formatCode>#,##0</c:formatCode>
                <c:ptCount val="5"/>
                <c:pt idx="0">
                  <c:v>100</c:v>
                </c:pt>
                <c:pt idx="1">
                  <c:v>98.922800718132848</c:v>
                </c:pt>
                <c:pt idx="2">
                  <c:v>95.915619389587064</c:v>
                </c:pt>
                <c:pt idx="3">
                  <c:v>93.671454219030522</c:v>
                </c:pt>
                <c:pt idx="4">
                  <c:v>91.38240574506284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FA-455A-A2FD-0E241001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giuridica'!$B$122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giuridica'!$C$121:$G$121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giuridica'!$C$122:$G$122</c:f>
              <c:numCache>
                <c:formatCode>#,##0</c:formatCode>
                <c:ptCount val="5"/>
                <c:pt idx="0">
                  <c:v>100</c:v>
                </c:pt>
                <c:pt idx="1">
                  <c:v>98.778146273346138</c:v>
                </c:pt>
                <c:pt idx="2">
                  <c:v>98.481410368301624</c:v>
                </c:pt>
                <c:pt idx="3">
                  <c:v>96.997730843079069</c:v>
                </c:pt>
                <c:pt idx="4">
                  <c:v>95.671146796997732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BE-4956-B213-A60DE2631656}"/>
            </c:ext>
          </c:extLst>
        </c:ser>
        <c:ser>
          <c:idx val="1"/>
          <c:order val="1"/>
          <c:tx>
            <c:strRef>
              <c:f>'1. Natura giuridica'!$B$123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giuridica'!$C$121:$G$121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giuridica'!$C$123:$G$123</c:f>
              <c:numCache>
                <c:formatCode>#,##0</c:formatCode>
                <c:ptCount val="5"/>
                <c:pt idx="0">
                  <c:v>100</c:v>
                </c:pt>
                <c:pt idx="1">
                  <c:v>104.03863037752414</c:v>
                </c:pt>
                <c:pt idx="2">
                  <c:v>107.63827919227393</c:v>
                </c:pt>
                <c:pt idx="3">
                  <c:v>110.35996488147497</c:v>
                </c:pt>
                <c:pt idx="4">
                  <c:v>113.95961369622476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BE-4956-B213-A60DE2631656}"/>
            </c:ext>
          </c:extLst>
        </c:ser>
        <c:ser>
          <c:idx val="2"/>
          <c:order val="2"/>
          <c:tx>
            <c:strRef>
              <c:f>'1. Natura giuridica'!$B$124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giuridica'!$C$121:$G$121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giuridica'!$C$124:$G$124</c:f>
              <c:numCache>
                <c:formatCode>#,##0</c:formatCode>
                <c:ptCount val="5"/>
                <c:pt idx="0">
                  <c:v>100</c:v>
                </c:pt>
                <c:pt idx="1">
                  <c:v>97.60938204781236</c:v>
                </c:pt>
                <c:pt idx="2">
                  <c:v>94.451962110960764</c:v>
                </c:pt>
                <c:pt idx="3">
                  <c:v>92.557510148849801</c:v>
                </c:pt>
                <c:pt idx="4">
                  <c:v>90.347316193053672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BE-4956-B213-A60DE2631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giuridica'!$B$62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giuridica'!$C$61:$G$61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giuridica'!$C$62:$G$62</c:f>
              <c:numCache>
                <c:formatCode>#,##0</c:formatCode>
                <c:ptCount val="5"/>
                <c:pt idx="0">
                  <c:v>100</c:v>
                </c:pt>
                <c:pt idx="1">
                  <c:v>98.632395368878562</c:v>
                </c:pt>
                <c:pt idx="2">
                  <c:v>97.755629660159613</c:v>
                </c:pt>
                <c:pt idx="3">
                  <c:v>96.725242609314705</c:v>
                </c:pt>
                <c:pt idx="4">
                  <c:v>96.358050133013606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8B-40CA-921A-AF5EF7B4606C}"/>
            </c:ext>
          </c:extLst>
        </c:ser>
        <c:ser>
          <c:idx val="1"/>
          <c:order val="1"/>
          <c:tx>
            <c:strRef>
              <c:f>'1. Natura giuridica'!$B$63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giuridica'!$C$61:$G$61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giuridica'!$C$63:$G$63</c:f>
              <c:numCache>
                <c:formatCode>#,##0</c:formatCode>
                <c:ptCount val="5"/>
                <c:pt idx="0">
                  <c:v>100</c:v>
                </c:pt>
                <c:pt idx="1">
                  <c:v>103.40737545827044</c:v>
                </c:pt>
                <c:pt idx="2">
                  <c:v>105.24764574796923</c:v>
                </c:pt>
                <c:pt idx="3">
                  <c:v>107.96491984760262</c:v>
                </c:pt>
                <c:pt idx="4">
                  <c:v>111.79642009920208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08B-40CA-921A-AF5EF7B4606C}"/>
            </c:ext>
          </c:extLst>
        </c:ser>
        <c:ser>
          <c:idx val="2"/>
          <c:order val="2"/>
          <c:tx>
            <c:strRef>
              <c:f>'1. Natura giuridica'!$B$64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giuridica'!$C$61:$G$61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giuridica'!$C$64:$G$64</c:f>
              <c:numCache>
                <c:formatCode>#,##0</c:formatCode>
                <c:ptCount val="5"/>
                <c:pt idx="0">
                  <c:v>100</c:v>
                </c:pt>
                <c:pt idx="1">
                  <c:v>97.787646346386765</c:v>
                </c:pt>
                <c:pt idx="2">
                  <c:v>94.025030278562781</c:v>
                </c:pt>
                <c:pt idx="3">
                  <c:v>91.79652805813484</c:v>
                </c:pt>
                <c:pt idx="4">
                  <c:v>89.640694388373035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8B-40CA-921A-AF5EF7B4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11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giuridica'!$B$77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giuridica'!$C$76:$G$76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giuridica'!$C$77:$G$77</c:f>
              <c:numCache>
                <c:formatCode>#,##0</c:formatCode>
                <c:ptCount val="5"/>
                <c:pt idx="0">
                  <c:v>100</c:v>
                </c:pt>
                <c:pt idx="1">
                  <c:v>98.94736842105263</c:v>
                </c:pt>
                <c:pt idx="2">
                  <c:v>96.710526315789465</c:v>
                </c:pt>
                <c:pt idx="3">
                  <c:v>95.451127819548873</c:v>
                </c:pt>
                <c:pt idx="4">
                  <c:v>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A8E-44FD-A444-25487A5C32F2}"/>
            </c:ext>
          </c:extLst>
        </c:ser>
        <c:ser>
          <c:idx val="1"/>
          <c:order val="1"/>
          <c:tx>
            <c:strRef>
              <c:f>'1. Natura giuridica'!$B$78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giuridica'!$C$76:$G$76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giuridica'!$C$78:$G$78</c:f>
              <c:numCache>
                <c:formatCode>#,##0</c:formatCode>
                <c:ptCount val="5"/>
                <c:pt idx="0">
                  <c:v>100</c:v>
                </c:pt>
                <c:pt idx="1">
                  <c:v>103.21255136346656</c:v>
                </c:pt>
                <c:pt idx="2">
                  <c:v>106.49981322375794</c:v>
                </c:pt>
                <c:pt idx="3">
                  <c:v>108.47964138961524</c:v>
                </c:pt>
                <c:pt idx="4">
                  <c:v>112.17781098244303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A8E-44FD-A444-25487A5C32F2}"/>
            </c:ext>
          </c:extLst>
        </c:ser>
        <c:ser>
          <c:idx val="2"/>
          <c:order val="2"/>
          <c:tx>
            <c:strRef>
              <c:f>'1. Natura giuridica'!$B$79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giuridica'!$C$76:$G$76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Natura giuridica'!$C$79:$G$79</c:f>
              <c:numCache>
                <c:formatCode>#,##0</c:formatCode>
                <c:ptCount val="5"/>
                <c:pt idx="0">
                  <c:v>100</c:v>
                </c:pt>
                <c:pt idx="1">
                  <c:v>97.1275167785235</c:v>
                </c:pt>
                <c:pt idx="2">
                  <c:v>93.771812080536904</c:v>
                </c:pt>
                <c:pt idx="3">
                  <c:v>91.140939597315437</c:v>
                </c:pt>
                <c:pt idx="4">
                  <c:v>88.214765100671144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A8E-44FD-A444-25487A5C3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1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'2. Rete distributiva'!$V$10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70-4878-A087-7888799973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70-4878-A087-7888799973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70-4878-A087-7888799973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70-4878-A087-7888799973DA}"/>
              </c:ext>
            </c:extLst>
          </c:dPt>
          <c:dLbls>
            <c:dLbl>
              <c:idx val="0"/>
              <c:layout>
                <c:manualLayout>
                  <c:x val="-1.0704193890657284E-3"/>
                  <c:y val="7.30150918635170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70-4878-A087-7888799973DA}"/>
                </c:ext>
              </c:extLst>
            </c:dLbl>
            <c:dLbl>
              <c:idx val="1"/>
              <c:layout>
                <c:manualLayout>
                  <c:x val="-2.1120232311386609E-3"/>
                  <c:y val="4.908751640419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70-4878-A087-7888799973DA}"/>
                </c:ext>
              </c:extLst>
            </c:dLbl>
            <c:dLbl>
              <c:idx val="2"/>
              <c:layout>
                <c:manualLayout>
                  <c:x val="-2.7846987211705025E-2"/>
                  <c:y val="1.1801591207349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70-4878-A087-7888799973DA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70-4878-A087-7888799973D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Rete distributiva'!$W$9:$Z$9</c:f>
              <c:strCache>
                <c:ptCount val="3"/>
                <c:pt idx="0">
                  <c:v>Ingrosso</c:v>
                </c:pt>
                <c:pt idx="1">
                  <c:v>Dettaglio</c:v>
                </c:pt>
                <c:pt idx="2">
                  <c:v>Altre attività commerciali</c:v>
                </c:pt>
              </c:strCache>
            </c:strRef>
          </c:cat>
          <c:val>
            <c:numRef>
              <c:f>'2. Rete distributiva'!$W$10:$Z$10</c:f>
              <c:numCache>
                <c:formatCode>#,##0</c:formatCode>
                <c:ptCount val="4"/>
                <c:pt idx="0">
                  <c:v>6476</c:v>
                </c:pt>
                <c:pt idx="1">
                  <c:v>12820</c:v>
                </c:pt>
                <c:pt idx="2">
                  <c:v>2635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70-4878-A087-78887999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6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Macrosettori!$B$92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Macrosettori!$C$91:$G$91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Macrosettori!$C$92:$G$92</c:f>
              <c:numCache>
                <c:formatCode>#,##0</c:formatCode>
                <c:ptCount val="5"/>
                <c:pt idx="0">
                  <c:v>100</c:v>
                </c:pt>
                <c:pt idx="1">
                  <c:v>98.902027027027032</c:v>
                </c:pt>
                <c:pt idx="2">
                  <c:v>98.099662162162161</c:v>
                </c:pt>
                <c:pt idx="3">
                  <c:v>97.592905405405403</c:v>
                </c:pt>
                <c:pt idx="4">
                  <c:v>97.761824324324323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239-4C80-99C9-934978584D5C}"/>
            </c:ext>
          </c:extLst>
        </c:ser>
        <c:ser>
          <c:idx val="1"/>
          <c:order val="1"/>
          <c:tx>
            <c:strRef>
              <c:f>Macrosettori!$B$93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Macrosettori!$C$91:$G$91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Macrosettori!$C$93:$G$93</c:f>
              <c:numCache>
                <c:formatCode>#,##0</c:formatCode>
                <c:ptCount val="5"/>
                <c:pt idx="0">
                  <c:v>100</c:v>
                </c:pt>
                <c:pt idx="1">
                  <c:v>98.799798285426121</c:v>
                </c:pt>
                <c:pt idx="2">
                  <c:v>94.664649520927895</c:v>
                </c:pt>
                <c:pt idx="3">
                  <c:v>93.847705496722128</c:v>
                </c:pt>
                <c:pt idx="4">
                  <c:v>94.896621280887544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239-4C80-99C9-934978584D5C}"/>
            </c:ext>
          </c:extLst>
        </c:ser>
        <c:ser>
          <c:idx val="2"/>
          <c:order val="2"/>
          <c:tx>
            <c:strRef>
              <c:f>Macrosettori!$B$94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Macrosettori!$C$91:$G$91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Macrosettori!$C$94:$G$94</c:f>
              <c:numCache>
                <c:formatCode>#,##0</c:formatCode>
                <c:ptCount val="5"/>
                <c:pt idx="0">
                  <c:v>100</c:v>
                </c:pt>
                <c:pt idx="1">
                  <c:v>99.474082987921747</c:v>
                </c:pt>
                <c:pt idx="2">
                  <c:v>98.27517047733653</c:v>
                </c:pt>
                <c:pt idx="3">
                  <c:v>98.386593573115832</c:v>
                </c:pt>
                <c:pt idx="4">
                  <c:v>99.206667558051436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239-4C80-99C9-93497858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distributiva'!$B$46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distributiva'!$C$46:$G$46</c:f>
              <c:numCache>
                <c:formatCode>#,##0</c:formatCode>
                <c:ptCount val="5"/>
                <c:pt idx="0">
                  <c:v>100</c:v>
                </c:pt>
                <c:pt idx="1">
                  <c:v>98.851260242713408</c:v>
                </c:pt>
                <c:pt idx="2">
                  <c:v>97.209833004875009</c:v>
                </c:pt>
                <c:pt idx="3">
                  <c:v>96.841613940462608</c:v>
                </c:pt>
                <c:pt idx="4">
                  <c:v>96.450057048024064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F8-45D3-8DEA-D74E4EE84996}"/>
            </c:ext>
          </c:extLst>
        </c:ser>
        <c:ser>
          <c:idx val="1"/>
          <c:order val="1"/>
          <c:tx>
            <c:strRef>
              <c:f>'2. Rete distributiva'!$B$47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distributiva'!$C$47:$G$47</c:f>
              <c:numCache>
                <c:formatCode>#,##0</c:formatCode>
                <c:ptCount val="5"/>
                <c:pt idx="0">
                  <c:v>100</c:v>
                </c:pt>
                <c:pt idx="1">
                  <c:v>98.625646923519255</c:v>
                </c:pt>
                <c:pt idx="2">
                  <c:v>96.050891316848762</c:v>
                </c:pt>
                <c:pt idx="3">
                  <c:v>94.50258769407705</c:v>
                </c:pt>
                <c:pt idx="4">
                  <c:v>95.00862564692352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F8-45D3-8DEA-D74E4EE84996}"/>
            </c:ext>
          </c:extLst>
        </c:ser>
        <c:ser>
          <c:idx val="2"/>
          <c:order val="2"/>
          <c:tx>
            <c:strRef>
              <c:f>'2. Rete distributiva'!$B$48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distributiva'!$C$48:$G$48</c:f>
              <c:numCache>
                <c:formatCode>#,##0</c:formatCode>
                <c:ptCount val="5"/>
                <c:pt idx="0">
                  <c:v>100</c:v>
                </c:pt>
                <c:pt idx="1">
                  <c:v>101.64579371844469</c:v>
                </c:pt>
                <c:pt idx="2">
                  <c:v>103.19979017769327</c:v>
                </c:pt>
                <c:pt idx="3">
                  <c:v>104.42593928266999</c:v>
                </c:pt>
                <c:pt idx="4">
                  <c:v>105.73732869975738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F8-45D3-8DEA-D74E4EE84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distributiva'!$B$88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distributiva'!$C$88:$G$88</c:f>
              <c:numCache>
                <c:formatCode>#,##0</c:formatCode>
                <c:ptCount val="5"/>
                <c:pt idx="0">
                  <c:v>100</c:v>
                </c:pt>
                <c:pt idx="1">
                  <c:v>95.174991505266732</c:v>
                </c:pt>
                <c:pt idx="2">
                  <c:v>92.150866462793061</c:v>
                </c:pt>
                <c:pt idx="3">
                  <c:v>92.9323819232076</c:v>
                </c:pt>
                <c:pt idx="4">
                  <c:v>92.354740061162076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E55-4A27-8512-04CE616F5D39}"/>
            </c:ext>
          </c:extLst>
        </c:ser>
        <c:ser>
          <c:idx val="1"/>
          <c:order val="1"/>
          <c:tx>
            <c:strRef>
              <c:f>'2. Rete distributiva'!$B$89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distributiva'!$C$89:$G$89</c:f>
              <c:numCache>
                <c:formatCode>#,##0</c:formatCode>
                <c:ptCount val="5"/>
                <c:pt idx="0">
                  <c:v>100</c:v>
                </c:pt>
                <c:pt idx="1">
                  <c:v>98.588102409638552</c:v>
                </c:pt>
                <c:pt idx="2">
                  <c:v>94.653614457831324</c:v>
                </c:pt>
                <c:pt idx="3">
                  <c:v>92.978162650602414</c:v>
                </c:pt>
                <c:pt idx="4">
                  <c:v>93.618222891566262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E55-4A27-8512-04CE616F5D39}"/>
            </c:ext>
          </c:extLst>
        </c:ser>
        <c:ser>
          <c:idx val="2"/>
          <c:order val="2"/>
          <c:tx>
            <c:strRef>
              <c:f>'2. Rete distributiva'!$B$90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distributiva'!$C$90:$G$90</c:f>
              <c:numCache>
                <c:formatCode>#,##0</c:formatCode>
                <c:ptCount val="5"/>
                <c:pt idx="0">
                  <c:v>100</c:v>
                </c:pt>
                <c:pt idx="1">
                  <c:v>100.39840637450199</c:v>
                </c:pt>
                <c:pt idx="2">
                  <c:v>101.69322709163346</c:v>
                </c:pt>
                <c:pt idx="3">
                  <c:v>100.99601593625498</c:v>
                </c:pt>
                <c:pt idx="4">
                  <c:v>101.39442231075697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E55-4A27-8512-04CE616F5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ax val="10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distributiva'!$B$102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distributiva'!$C$102:$G$102</c:f>
              <c:numCache>
                <c:formatCode>#,##0</c:formatCode>
                <c:ptCount val="5"/>
                <c:pt idx="0">
                  <c:v>100</c:v>
                </c:pt>
                <c:pt idx="1">
                  <c:v>99.51597289448209</c:v>
                </c:pt>
                <c:pt idx="2">
                  <c:v>97.289448209099703</c:v>
                </c:pt>
                <c:pt idx="3">
                  <c:v>95.159728944820912</c:v>
                </c:pt>
                <c:pt idx="4">
                  <c:v>93.12681510164569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2A-4A93-97B2-6F21E03DFE0C}"/>
            </c:ext>
          </c:extLst>
        </c:ser>
        <c:ser>
          <c:idx val="1"/>
          <c:order val="1"/>
          <c:tx>
            <c:strRef>
              <c:f>'2. Rete distributiva'!$B$103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distributiva'!$C$103:$G$103</c:f>
              <c:numCache>
                <c:formatCode>#,##0</c:formatCode>
                <c:ptCount val="5"/>
                <c:pt idx="0">
                  <c:v>100</c:v>
                </c:pt>
                <c:pt idx="1">
                  <c:v>99.088838268792713</c:v>
                </c:pt>
                <c:pt idx="2">
                  <c:v>97.00075930144267</c:v>
                </c:pt>
                <c:pt idx="3">
                  <c:v>95.406226271829922</c:v>
                </c:pt>
                <c:pt idx="4">
                  <c:v>95.975702353834464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B2A-4A93-97B2-6F21E03DFE0C}"/>
            </c:ext>
          </c:extLst>
        </c:ser>
        <c:ser>
          <c:idx val="2"/>
          <c:order val="2"/>
          <c:tx>
            <c:strRef>
              <c:f>'2. Rete distributiva'!$B$104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distributiva'!$C$104:$G$104</c:f>
              <c:numCache>
                <c:formatCode>#,##0</c:formatCode>
                <c:ptCount val="5"/>
                <c:pt idx="0">
                  <c:v>100</c:v>
                </c:pt>
                <c:pt idx="1">
                  <c:v>102.55813953488374</c:v>
                </c:pt>
                <c:pt idx="2">
                  <c:v>100.69767441860465</c:v>
                </c:pt>
                <c:pt idx="3">
                  <c:v>100.69767441860465</c:v>
                </c:pt>
                <c:pt idx="4">
                  <c:v>101.39534883720931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B2A-4A93-97B2-6F21E03DF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distributiva'!$B$116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distributiva'!$C$116:$G$116</c:f>
              <c:numCache>
                <c:formatCode>#,##0</c:formatCode>
                <c:ptCount val="5"/>
                <c:pt idx="0">
                  <c:v>100</c:v>
                </c:pt>
                <c:pt idx="1">
                  <c:v>99.091597274791823</c:v>
                </c:pt>
                <c:pt idx="2">
                  <c:v>98.031794095382281</c:v>
                </c:pt>
                <c:pt idx="3">
                  <c:v>97.27479182437547</c:v>
                </c:pt>
                <c:pt idx="4">
                  <c:v>95.987887963663894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7A6-4574-8F88-26530E5D6222}"/>
            </c:ext>
          </c:extLst>
        </c:ser>
        <c:ser>
          <c:idx val="1"/>
          <c:order val="1"/>
          <c:tx>
            <c:strRef>
              <c:f>'2. Rete distributiva'!$B$117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distributiva'!$C$117:$G$117</c:f>
              <c:numCache>
                <c:formatCode>#,##0</c:formatCode>
                <c:ptCount val="5"/>
                <c:pt idx="0">
                  <c:v>100</c:v>
                </c:pt>
                <c:pt idx="1">
                  <c:v>98.164842240824214</c:v>
                </c:pt>
                <c:pt idx="2">
                  <c:v>95.492594977462971</c:v>
                </c:pt>
                <c:pt idx="3">
                  <c:v>93.689632968448166</c:v>
                </c:pt>
                <c:pt idx="4">
                  <c:v>92.112041210560207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7A6-4574-8F88-26530E5D6222}"/>
            </c:ext>
          </c:extLst>
        </c:ser>
        <c:ser>
          <c:idx val="2"/>
          <c:order val="2"/>
          <c:tx>
            <c:strRef>
              <c:f>'2. Rete distributiva'!$B$118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distributiva'!$C$118:$G$118</c:f>
              <c:numCache>
                <c:formatCode>#,##0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100.6872852233677</c:v>
                </c:pt>
                <c:pt idx="3">
                  <c:v>103.78006872852235</c:v>
                </c:pt>
                <c:pt idx="4">
                  <c:v>101.03092783505154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7A6-4574-8F88-26530E5D6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distributiva'!$B$60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distributiva'!$C$60:$G$60</c:f>
              <c:numCache>
                <c:formatCode>#,##0</c:formatCode>
                <c:ptCount val="5"/>
                <c:pt idx="0">
                  <c:v>100</c:v>
                </c:pt>
                <c:pt idx="1">
                  <c:v>97.475254626308995</c:v>
                </c:pt>
                <c:pt idx="2">
                  <c:v>95.194376703485872</c:v>
                </c:pt>
                <c:pt idx="3">
                  <c:v>94.749677234256197</c:v>
                </c:pt>
                <c:pt idx="4">
                  <c:v>92.899153636494049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B3-4853-9B04-2172FA0657BC}"/>
            </c:ext>
          </c:extLst>
        </c:ser>
        <c:ser>
          <c:idx val="1"/>
          <c:order val="1"/>
          <c:tx>
            <c:strRef>
              <c:f>'2. Rete distributiva'!$B$61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distributiva'!$C$61:$G$61</c:f>
              <c:numCache>
                <c:formatCode>#,##0</c:formatCode>
                <c:ptCount val="5"/>
                <c:pt idx="0">
                  <c:v>100</c:v>
                </c:pt>
                <c:pt idx="1">
                  <c:v>98.638415610892665</c:v>
                </c:pt>
                <c:pt idx="2">
                  <c:v>95.259938837920487</c:v>
                </c:pt>
                <c:pt idx="3">
                  <c:v>93.34498325324013</c:v>
                </c:pt>
                <c:pt idx="4">
                  <c:v>93.34498325324013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B3-4853-9B04-2172FA0657BC}"/>
            </c:ext>
          </c:extLst>
        </c:ser>
        <c:ser>
          <c:idx val="2"/>
          <c:order val="2"/>
          <c:tx>
            <c:strRef>
              <c:f>'2. Rete distributiva'!$B$62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distributiva'!$C$62:$G$62</c:f>
              <c:numCache>
                <c:formatCode>#,##0</c:formatCode>
                <c:ptCount val="5"/>
                <c:pt idx="0">
                  <c:v>100</c:v>
                </c:pt>
                <c:pt idx="1">
                  <c:v>100.462249614792</c:v>
                </c:pt>
                <c:pt idx="2">
                  <c:v>101.11710323574729</c:v>
                </c:pt>
                <c:pt idx="3">
                  <c:v>101.73343605546997</c:v>
                </c:pt>
                <c:pt idx="4">
                  <c:v>101.50231124807397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4B3-4853-9B04-2172FA06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distributiva'!$B$74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distributiva'!$C$74:$G$74</c:f>
              <c:numCache>
                <c:formatCode>#,##0</c:formatCode>
                <c:ptCount val="5"/>
                <c:pt idx="0">
                  <c:v>100</c:v>
                </c:pt>
                <c:pt idx="1">
                  <c:v>98.984468339307057</c:v>
                </c:pt>
                <c:pt idx="2">
                  <c:v>97.013142174432502</c:v>
                </c:pt>
                <c:pt idx="3">
                  <c:v>95.6989247311828</c:v>
                </c:pt>
                <c:pt idx="4">
                  <c:v>91.278375149342892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260-408C-B96C-6CA4DB048BF6}"/>
            </c:ext>
          </c:extLst>
        </c:ser>
        <c:ser>
          <c:idx val="1"/>
          <c:order val="1"/>
          <c:tx>
            <c:strRef>
              <c:f>'2. Rete distributiva'!$B$75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distributiva'!$C$75:$G$75</c:f>
              <c:numCache>
                <c:formatCode>#,##0</c:formatCode>
                <c:ptCount val="5"/>
                <c:pt idx="0">
                  <c:v>100</c:v>
                </c:pt>
                <c:pt idx="1">
                  <c:v>98.844146159582408</c:v>
                </c:pt>
                <c:pt idx="2">
                  <c:v>94.48173005219985</c:v>
                </c:pt>
                <c:pt idx="3">
                  <c:v>91.648023862788961</c:v>
                </c:pt>
                <c:pt idx="4">
                  <c:v>91.648023862788961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260-408C-B96C-6CA4DB048BF6}"/>
            </c:ext>
          </c:extLst>
        </c:ser>
        <c:ser>
          <c:idx val="2"/>
          <c:order val="2"/>
          <c:tx>
            <c:strRef>
              <c:f>'2. Rete distributiva'!$B$76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Rete distributiva'!$C$76:$G$76</c:f>
              <c:numCache>
                <c:formatCode>#,##0</c:formatCode>
                <c:ptCount val="5"/>
                <c:pt idx="0">
                  <c:v>100</c:v>
                </c:pt>
                <c:pt idx="1">
                  <c:v>99.482758620689665</c:v>
                </c:pt>
                <c:pt idx="2">
                  <c:v>100.86206896551724</c:v>
                </c:pt>
                <c:pt idx="3">
                  <c:v>101.72413793103448</c:v>
                </c:pt>
                <c:pt idx="4">
                  <c:v>102.24137931034483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260-408C-B96C-6CA4DB04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0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'2. Categorie dettaglio'!$V$10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FE-4C09-9461-961749985F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FE-4C09-9461-961749985F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FE-4C09-9461-961749985F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FE-4C09-9461-961749985F78}"/>
              </c:ext>
            </c:extLst>
          </c:dPt>
          <c:dLbls>
            <c:dLbl>
              <c:idx val="0"/>
              <c:layout>
                <c:manualLayout>
                  <c:x val="3.0135254369799521E-2"/>
                  <c:y val="-5.5198490813648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E-4C09-9461-961749985F78}"/>
                </c:ext>
              </c:extLst>
            </c:dLbl>
            <c:dLbl>
              <c:idx val="1"/>
              <c:layout>
                <c:manualLayout>
                  <c:x val="9.2354944993577933E-3"/>
                  <c:y val="2.212516404199379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E-4C09-9461-961749985F78}"/>
                </c:ext>
              </c:extLst>
            </c:dLbl>
            <c:dLbl>
              <c:idx val="2"/>
              <c:layout>
                <c:manualLayout>
                  <c:x val="3.3586865471603024E-3"/>
                  <c:y val="1.1801591207349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FE-4C09-9461-961749985F78}"/>
                </c:ext>
              </c:extLst>
            </c:dLbl>
            <c:dLbl>
              <c:idx val="3"/>
              <c:layout>
                <c:manualLayout>
                  <c:x val="4.8259563299268338E-2"/>
                  <c:y val="0.122327345800524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FE-4C09-9461-961749985F7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Categorie dettaglio'!$W$9:$Z$9</c:f>
              <c:strCache>
                <c:ptCount val="4"/>
                <c:pt idx="0">
                  <c:v>Alimentare</c:v>
                </c:pt>
                <c:pt idx="1">
                  <c:v>Moda-Fashion</c:v>
                </c:pt>
                <c:pt idx="2">
                  <c:v>Casa e arredo</c:v>
                </c:pt>
                <c:pt idx="3">
                  <c:v>Altre attività commerciali</c:v>
                </c:pt>
              </c:strCache>
            </c:strRef>
          </c:cat>
          <c:val>
            <c:numRef>
              <c:f>'2. Categorie dettaglio'!$W$10:$Z$10</c:f>
              <c:numCache>
                <c:formatCode>#,##0</c:formatCode>
                <c:ptCount val="4"/>
                <c:pt idx="0">
                  <c:v>3188</c:v>
                </c:pt>
                <c:pt idx="1">
                  <c:v>3038</c:v>
                </c:pt>
                <c:pt idx="2">
                  <c:v>1207</c:v>
                </c:pt>
                <c:pt idx="3">
                  <c:v>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FE-4C09-9461-961749985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dettaglio'!$B$47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dettaglio'!$C$46:$G$46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dettaglio'!$C$47:$G$47</c:f>
              <c:numCache>
                <c:formatCode>#,##0</c:formatCode>
                <c:ptCount val="5"/>
                <c:pt idx="0">
                  <c:v>100</c:v>
                </c:pt>
                <c:pt idx="1">
                  <c:v>99.649622248987185</c:v>
                </c:pt>
                <c:pt idx="2">
                  <c:v>97.711595313697586</c:v>
                </c:pt>
                <c:pt idx="3">
                  <c:v>96.742581846052772</c:v>
                </c:pt>
                <c:pt idx="4">
                  <c:v>98.521843862914707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F1-4B24-A88E-53CD803797F1}"/>
            </c:ext>
          </c:extLst>
        </c:ser>
        <c:ser>
          <c:idx val="1"/>
          <c:order val="1"/>
          <c:tx>
            <c:strRef>
              <c:f>'2. Categorie dettaglio'!$B$48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dettaglio'!$C$46:$G$46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dettaglio'!$C$48:$G$48</c:f>
              <c:numCache>
                <c:formatCode>#,##0</c:formatCode>
                <c:ptCount val="5"/>
                <c:pt idx="0">
                  <c:v>100</c:v>
                </c:pt>
                <c:pt idx="1">
                  <c:v>96.949193499667729</c:v>
                </c:pt>
                <c:pt idx="2">
                  <c:v>92.533075575424391</c:v>
                </c:pt>
                <c:pt idx="3">
                  <c:v>90.29179000785355</c:v>
                </c:pt>
                <c:pt idx="4">
                  <c:v>89.427898266175319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F1-4B24-A88E-53CD803797F1}"/>
            </c:ext>
          </c:extLst>
        </c:ser>
        <c:ser>
          <c:idx val="2"/>
          <c:order val="2"/>
          <c:tx>
            <c:strRef>
              <c:f>'2. Categorie dettaglio'!$B$49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dettaglio'!$C$46:$G$46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dettaglio'!$C$49:$G$49</c:f>
              <c:numCache>
                <c:formatCode>#,##0</c:formatCode>
                <c:ptCount val="5"/>
                <c:pt idx="0">
                  <c:v>100</c:v>
                </c:pt>
                <c:pt idx="1">
                  <c:v>99.187768752986145</c:v>
                </c:pt>
                <c:pt idx="2">
                  <c:v>97.021818760949202</c:v>
                </c:pt>
                <c:pt idx="3">
                  <c:v>94.792164357381751</c:v>
                </c:pt>
                <c:pt idx="4">
                  <c:v>95.094760312151621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F1-4B24-A88E-53CD803797F1}"/>
            </c:ext>
          </c:extLst>
        </c:ser>
        <c:ser>
          <c:idx val="3"/>
          <c:order val="3"/>
          <c:tx>
            <c:strRef>
              <c:f>'2. Categorie dettaglio'!$B$50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dettaglio'!$C$46:$G$46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dettaglio'!$C$50:$G$50</c:f>
              <c:numCache>
                <c:formatCode>#,##0</c:formatCode>
                <c:ptCount val="5"/>
                <c:pt idx="0">
                  <c:v>100</c:v>
                </c:pt>
                <c:pt idx="1">
                  <c:v>98.819478603049689</c:v>
                </c:pt>
                <c:pt idx="2">
                  <c:v>96.816808376080388</c:v>
                </c:pt>
                <c:pt idx="3">
                  <c:v>95.45007378258731</c:v>
                </c:pt>
                <c:pt idx="4">
                  <c:v>95.980605719907246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AF1-4B24-A88E-53CD80379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dettaglio'!$B$95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dettaglio'!$C$94:$G$94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dettaglio'!$C$95:$G$95</c:f>
              <c:numCache>
                <c:formatCode>#,##0</c:formatCode>
                <c:ptCount val="5"/>
                <c:pt idx="0">
                  <c:v>100</c:v>
                </c:pt>
                <c:pt idx="1">
                  <c:v>99.033816425120762</c:v>
                </c:pt>
                <c:pt idx="2">
                  <c:v>97.584541062801932</c:v>
                </c:pt>
                <c:pt idx="3">
                  <c:v>95.491143317230282</c:v>
                </c:pt>
                <c:pt idx="4">
                  <c:v>96.537842190016093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AD-461E-A5A0-A8F8F6761A0C}"/>
            </c:ext>
          </c:extLst>
        </c:ser>
        <c:ser>
          <c:idx val="1"/>
          <c:order val="1"/>
          <c:tx>
            <c:strRef>
              <c:f>'2. Categorie dettaglio'!$B$96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dettaglio'!$C$94:$G$94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dettaglio'!$C$96:$G$96</c:f>
              <c:numCache>
                <c:formatCode>#,##0</c:formatCode>
                <c:ptCount val="5"/>
                <c:pt idx="0">
                  <c:v>100</c:v>
                </c:pt>
                <c:pt idx="1">
                  <c:v>96.313993174061423</c:v>
                </c:pt>
                <c:pt idx="2">
                  <c:v>89.010238907849825</c:v>
                </c:pt>
                <c:pt idx="3">
                  <c:v>85.392491467576789</c:v>
                </c:pt>
                <c:pt idx="4">
                  <c:v>84.641638225255974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AAD-461E-A5A0-A8F8F6761A0C}"/>
            </c:ext>
          </c:extLst>
        </c:ser>
        <c:ser>
          <c:idx val="2"/>
          <c:order val="2"/>
          <c:tx>
            <c:strRef>
              <c:f>'2. Categorie dettaglio'!$B$97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dettaglio'!$C$94:$G$94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dettaglio'!$C$97:$G$97</c:f>
              <c:numCache>
                <c:formatCode>#,##0</c:formatCode>
                <c:ptCount val="5"/>
                <c:pt idx="0">
                  <c:v>100</c:v>
                </c:pt>
                <c:pt idx="1">
                  <c:v>98.68421052631578</c:v>
                </c:pt>
                <c:pt idx="2">
                  <c:v>94.298245614035096</c:v>
                </c:pt>
                <c:pt idx="3">
                  <c:v>92.982456140350877</c:v>
                </c:pt>
                <c:pt idx="4">
                  <c:v>95.39473684210526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AD-461E-A5A0-A8F8F6761A0C}"/>
            </c:ext>
          </c:extLst>
        </c:ser>
        <c:ser>
          <c:idx val="3"/>
          <c:order val="3"/>
          <c:tx>
            <c:strRef>
              <c:f>'2. Categorie dettaglio'!$B$98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dettaglio'!$C$94:$G$94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dettaglio'!$C$98:$G$98</c:f>
              <c:numCache>
                <c:formatCode>#,##0</c:formatCode>
                <c:ptCount val="5"/>
                <c:pt idx="0">
                  <c:v>100</c:v>
                </c:pt>
                <c:pt idx="1">
                  <c:v>99.860400186133077</c:v>
                </c:pt>
                <c:pt idx="2">
                  <c:v>96.882270823638905</c:v>
                </c:pt>
                <c:pt idx="3">
                  <c:v>96.696137738483017</c:v>
                </c:pt>
                <c:pt idx="4">
                  <c:v>97.67333643555142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AAD-461E-A5A0-A8F8F6761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dettaglio'!$B$111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dettaglio'!$C$110:$G$110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dettaglio'!$C$111:$G$111</c:f>
              <c:numCache>
                <c:formatCode>#,##0</c:formatCode>
                <c:ptCount val="5"/>
                <c:pt idx="0">
                  <c:v>100</c:v>
                </c:pt>
                <c:pt idx="1">
                  <c:v>100.98039215686273</c:v>
                </c:pt>
                <c:pt idx="2">
                  <c:v>96.40522875816994</c:v>
                </c:pt>
                <c:pt idx="3">
                  <c:v>94.93464052287581</c:v>
                </c:pt>
                <c:pt idx="4">
                  <c:v>97.222222222222214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7A7-4381-85C0-1239BC2D70CC}"/>
            </c:ext>
          </c:extLst>
        </c:ser>
        <c:ser>
          <c:idx val="1"/>
          <c:order val="1"/>
          <c:tx>
            <c:strRef>
              <c:f>'2. Categorie dettaglio'!$B$112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dettaglio'!$C$110:$G$110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dettaglio'!$C$112:$G$112</c:f>
              <c:numCache>
                <c:formatCode>#,##0</c:formatCode>
                <c:ptCount val="5"/>
                <c:pt idx="0">
                  <c:v>100</c:v>
                </c:pt>
                <c:pt idx="1">
                  <c:v>97.242380261248186</c:v>
                </c:pt>
                <c:pt idx="2">
                  <c:v>94.775036284470247</c:v>
                </c:pt>
                <c:pt idx="3">
                  <c:v>93.178519593613927</c:v>
                </c:pt>
                <c:pt idx="4">
                  <c:v>90.275761973875177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7A7-4381-85C0-1239BC2D70CC}"/>
            </c:ext>
          </c:extLst>
        </c:ser>
        <c:ser>
          <c:idx val="2"/>
          <c:order val="2"/>
          <c:tx>
            <c:strRef>
              <c:f>'2. Categorie dettaglio'!$B$113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dettaglio'!$C$110:$G$110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dettaglio'!$C$113:$G$113</c:f>
              <c:numCache>
                <c:formatCode>#,##0</c:formatCode>
                <c:ptCount val="5"/>
                <c:pt idx="0">
                  <c:v>100</c:v>
                </c:pt>
                <c:pt idx="1">
                  <c:v>105.28455284552845</c:v>
                </c:pt>
                <c:pt idx="2">
                  <c:v>103.65853658536585</c:v>
                </c:pt>
                <c:pt idx="3">
                  <c:v>104.47154471544715</c:v>
                </c:pt>
                <c:pt idx="4">
                  <c:v>107.72357723577235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7A7-4381-85C0-1239BC2D70CC}"/>
            </c:ext>
          </c:extLst>
        </c:ser>
        <c:ser>
          <c:idx val="3"/>
          <c:order val="3"/>
          <c:tx>
            <c:strRef>
              <c:f>'2. Categorie dettaglio'!$B$114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dettaglio'!$C$110:$G$110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dettaglio'!$C$114:$G$114</c:f>
              <c:numCache>
                <c:formatCode>#,##0</c:formatCode>
                <c:ptCount val="5"/>
                <c:pt idx="0">
                  <c:v>100</c:v>
                </c:pt>
                <c:pt idx="1">
                  <c:v>97.792088316467343</c:v>
                </c:pt>
                <c:pt idx="2">
                  <c:v>97.240110395584182</c:v>
                </c:pt>
                <c:pt idx="3">
                  <c:v>95.032198712051525</c:v>
                </c:pt>
                <c:pt idx="4">
                  <c:v>96.228150873965049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7A7-4381-85C0-1239BC2D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Macrosettori!$B$107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Macrosettori!$C$106:$G$106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Macrosettori!$C$107:$G$107</c:f>
              <c:numCache>
                <c:formatCode>#,##0</c:formatCode>
                <c:ptCount val="5"/>
                <c:pt idx="0">
                  <c:v>100</c:v>
                </c:pt>
                <c:pt idx="1">
                  <c:v>101.11662531017369</c:v>
                </c:pt>
                <c:pt idx="2">
                  <c:v>99.255583126550874</c:v>
                </c:pt>
                <c:pt idx="3">
                  <c:v>98.635235732009932</c:v>
                </c:pt>
                <c:pt idx="4">
                  <c:v>99.131513647642677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775-4C26-9EE4-C6ABDE59FFBC}"/>
            </c:ext>
          </c:extLst>
        </c:ser>
        <c:ser>
          <c:idx val="1"/>
          <c:order val="1"/>
          <c:tx>
            <c:strRef>
              <c:f>Macrosettori!$B$108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Macrosettori!$C$106:$G$106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Macrosettori!$C$108:$G$108</c:f>
              <c:numCache>
                <c:formatCode>#,##0</c:formatCode>
                <c:ptCount val="5"/>
                <c:pt idx="0">
                  <c:v>100</c:v>
                </c:pt>
                <c:pt idx="1">
                  <c:v>98.894518654997697</c:v>
                </c:pt>
                <c:pt idx="2">
                  <c:v>98.479963150621828</c:v>
                </c:pt>
                <c:pt idx="3">
                  <c:v>97.21326577614002</c:v>
                </c:pt>
                <c:pt idx="4">
                  <c:v>96.015660985720857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775-4C26-9EE4-C6ABDE59FFBC}"/>
            </c:ext>
          </c:extLst>
        </c:ser>
        <c:ser>
          <c:idx val="2"/>
          <c:order val="2"/>
          <c:tx>
            <c:strRef>
              <c:f>Macrosettori!$B$109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Macrosettori!$C$106:$G$106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Macrosettori!$C$109:$G$109</c:f>
              <c:numCache>
                <c:formatCode>#,##0</c:formatCode>
                <c:ptCount val="5"/>
                <c:pt idx="0">
                  <c:v>100</c:v>
                </c:pt>
                <c:pt idx="1">
                  <c:v>100.63745826166144</c:v>
                </c:pt>
                <c:pt idx="2">
                  <c:v>100.55651118081555</c:v>
                </c:pt>
                <c:pt idx="3">
                  <c:v>100.19224931700901</c:v>
                </c:pt>
                <c:pt idx="4">
                  <c:v>100.71840534250734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775-4C26-9EE4-C6ABDE59F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dettaglio'!$B$127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dettaglio'!$C$126:$G$126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dettaglio'!$C$127:$G$127</c:f>
              <c:numCache>
                <c:formatCode>#,##0</c:formatCode>
                <c:ptCount val="5"/>
                <c:pt idx="0">
                  <c:v>100</c:v>
                </c:pt>
                <c:pt idx="1">
                  <c:v>97.989949748743726</c:v>
                </c:pt>
                <c:pt idx="2">
                  <c:v>96.356783919597987</c:v>
                </c:pt>
                <c:pt idx="3">
                  <c:v>94.346733668341713</c:v>
                </c:pt>
                <c:pt idx="4">
                  <c:v>91.582914572864325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1F-42F5-8D68-D109D91138C9}"/>
            </c:ext>
          </c:extLst>
        </c:ser>
        <c:ser>
          <c:idx val="1"/>
          <c:order val="1"/>
          <c:tx>
            <c:strRef>
              <c:f>'2. Categorie dettaglio'!$B$128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dettaglio'!$C$126:$G$126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dettaglio'!$C$128:$G$128</c:f>
              <c:numCache>
                <c:formatCode>#,##0</c:formatCode>
                <c:ptCount val="5"/>
                <c:pt idx="0">
                  <c:v>100</c:v>
                </c:pt>
                <c:pt idx="1">
                  <c:v>94.368131868131869</c:v>
                </c:pt>
                <c:pt idx="2">
                  <c:v>88.598901098901095</c:v>
                </c:pt>
                <c:pt idx="3">
                  <c:v>85.85164835164835</c:v>
                </c:pt>
                <c:pt idx="4">
                  <c:v>84.203296703296701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A1F-42F5-8D68-D109D91138C9}"/>
            </c:ext>
          </c:extLst>
        </c:ser>
        <c:ser>
          <c:idx val="2"/>
          <c:order val="2"/>
          <c:tx>
            <c:strRef>
              <c:f>'2. Categorie dettaglio'!$B$129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dettaglio'!$C$126:$G$126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dettaglio'!$C$129:$G$129</c:f>
              <c:numCache>
                <c:formatCode>#,##0</c:formatCode>
                <c:ptCount val="5"/>
                <c:pt idx="0">
                  <c:v>100</c:v>
                </c:pt>
                <c:pt idx="1">
                  <c:v>101.81159420289856</c:v>
                </c:pt>
                <c:pt idx="2">
                  <c:v>96.014492753623188</c:v>
                </c:pt>
                <c:pt idx="3">
                  <c:v>92.028985507246375</c:v>
                </c:pt>
                <c:pt idx="4">
                  <c:v>93.478260869565219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1F-42F5-8D68-D109D91138C9}"/>
            </c:ext>
          </c:extLst>
        </c:ser>
        <c:ser>
          <c:idx val="3"/>
          <c:order val="3"/>
          <c:tx>
            <c:strRef>
              <c:f>'2. Categorie dettaglio'!$B$130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dettaglio'!$C$126:$G$126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dettaglio'!$C$130:$G$130</c:f>
              <c:numCache>
                <c:formatCode>#,##0</c:formatCode>
                <c:ptCount val="5"/>
                <c:pt idx="0">
                  <c:v>100</c:v>
                </c:pt>
                <c:pt idx="1">
                  <c:v>99.617151607963251</c:v>
                </c:pt>
                <c:pt idx="2">
                  <c:v>98.698315467075034</c:v>
                </c:pt>
                <c:pt idx="3">
                  <c:v>98.009188361408889</c:v>
                </c:pt>
                <c:pt idx="4">
                  <c:v>96.554364471669217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A1F-42F5-8D68-D109D9113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dettaglio'!$B$63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dettaglio'!$C$62:$G$62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dettaglio'!$C$63:$G$63</c:f>
              <c:numCache>
                <c:formatCode>#,##0</c:formatCode>
                <c:ptCount val="5"/>
                <c:pt idx="0">
                  <c:v>100</c:v>
                </c:pt>
                <c:pt idx="1">
                  <c:v>99.318720379146924</c:v>
                </c:pt>
                <c:pt idx="2">
                  <c:v>96.712085308056871</c:v>
                </c:pt>
                <c:pt idx="3">
                  <c:v>94.727488151658761</c:v>
                </c:pt>
                <c:pt idx="4">
                  <c:v>94.431279620853076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7A-4607-A2B7-A682B9170CCA}"/>
            </c:ext>
          </c:extLst>
        </c:ser>
        <c:ser>
          <c:idx val="1"/>
          <c:order val="1"/>
          <c:tx>
            <c:strRef>
              <c:f>'2. Categorie dettaglio'!$B$64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dettaglio'!$C$62:$G$62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dettaglio'!$C$64:$G$64</c:f>
              <c:numCache>
                <c:formatCode>#,##0</c:formatCode>
                <c:ptCount val="5"/>
                <c:pt idx="0">
                  <c:v>100</c:v>
                </c:pt>
                <c:pt idx="1">
                  <c:v>96.221590909090907</c:v>
                </c:pt>
                <c:pt idx="2">
                  <c:v>90.397727272727266</c:v>
                </c:pt>
                <c:pt idx="3">
                  <c:v>87.61363636363636</c:v>
                </c:pt>
                <c:pt idx="4">
                  <c:v>86.306818181818173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7A-4607-A2B7-A682B9170CCA}"/>
            </c:ext>
          </c:extLst>
        </c:ser>
        <c:ser>
          <c:idx val="2"/>
          <c:order val="2"/>
          <c:tx>
            <c:strRef>
              <c:f>'2. Categorie dettaglio'!$B$65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dettaglio'!$C$62:$G$62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dettaglio'!$C$65:$G$65</c:f>
              <c:numCache>
                <c:formatCode>#,##0</c:formatCode>
                <c:ptCount val="5"/>
                <c:pt idx="0">
                  <c:v>100</c:v>
                </c:pt>
                <c:pt idx="1">
                  <c:v>101.0408326661329</c:v>
                </c:pt>
                <c:pt idx="2">
                  <c:v>96.957566052842267</c:v>
                </c:pt>
                <c:pt idx="3">
                  <c:v>94.955964771817463</c:v>
                </c:pt>
                <c:pt idx="4">
                  <c:v>96.637309847878299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7A-4607-A2B7-A682B9170CCA}"/>
            </c:ext>
          </c:extLst>
        </c:ser>
        <c:ser>
          <c:idx val="3"/>
          <c:order val="3"/>
          <c:tx>
            <c:strRef>
              <c:f>'2. Categorie dettaglio'!$B$66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dettaglio'!$C$62:$G$62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dettaglio'!$C$66:$G$66</c:f>
              <c:numCache>
                <c:formatCode>#,##0</c:formatCode>
                <c:ptCount val="5"/>
                <c:pt idx="0">
                  <c:v>100</c:v>
                </c:pt>
                <c:pt idx="1">
                  <c:v>99.212739309357673</c:v>
                </c:pt>
                <c:pt idx="2">
                  <c:v>97.065664698514937</c:v>
                </c:pt>
                <c:pt idx="3">
                  <c:v>95.759527643585614</c:v>
                </c:pt>
                <c:pt idx="4">
                  <c:v>96.385757738414739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57A-4607-A2B7-A682B9170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dettaglio'!$B$79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dettaglio'!$C$78:$G$78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dettaglio'!$C$79:$G$79</c:f>
              <c:numCache>
                <c:formatCode>#,##0</c:formatCode>
                <c:ptCount val="5"/>
                <c:pt idx="0">
                  <c:v>100</c:v>
                </c:pt>
                <c:pt idx="1">
                  <c:v>99.862258953168052</c:v>
                </c:pt>
                <c:pt idx="2">
                  <c:v>95.867768595041326</c:v>
                </c:pt>
                <c:pt idx="3">
                  <c:v>93.663911845730027</c:v>
                </c:pt>
                <c:pt idx="4">
                  <c:v>91.59779614325069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F4-4C63-8AD6-4D3919C94E4A}"/>
            </c:ext>
          </c:extLst>
        </c:ser>
        <c:ser>
          <c:idx val="1"/>
          <c:order val="1"/>
          <c:tx>
            <c:strRef>
              <c:f>'2. Categorie dettaglio'!$B$80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dettaglio'!$C$78:$G$78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dettaglio'!$C$80:$G$80</c:f>
              <c:numCache>
                <c:formatCode>#,##0</c:formatCode>
                <c:ptCount val="5"/>
                <c:pt idx="0">
                  <c:v>100</c:v>
                </c:pt>
                <c:pt idx="1">
                  <c:v>97.021943573667713</c:v>
                </c:pt>
                <c:pt idx="2">
                  <c:v>90.909090909090907</c:v>
                </c:pt>
                <c:pt idx="3">
                  <c:v>88.714733542319749</c:v>
                </c:pt>
                <c:pt idx="4">
                  <c:v>88.244514106583068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AF4-4C63-8AD6-4D3919C94E4A}"/>
            </c:ext>
          </c:extLst>
        </c:ser>
        <c:ser>
          <c:idx val="2"/>
          <c:order val="2"/>
          <c:tx>
            <c:strRef>
              <c:f>'2. Categorie dettaglio'!$B$81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dettaglio'!$C$78:$G$78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dettaglio'!$C$81:$G$81</c:f>
              <c:numCache>
                <c:formatCode>#,##0</c:formatCode>
                <c:ptCount val="5"/>
                <c:pt idx="0">
                  <c:v>100</c:v>
                </c:pt>
                <c:pt idx="1">
                  <c:v>100.36900369003689</c:v>
                </c:pt>
                <c:pt idx="2">
                  <c:v>96.309963099630991</c:v>
                </c:pt>
                <c:pt idx="3">
                  <c:v>92.619926199261997</c:v>
                </c:pt>
                <c:pt idx="4">
                  <c:v>91.881918819188186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AF4-4C63-8AD6-4D3919C94E4A}"/>
            </c:ext>
          </c:extLst>
        </c:ser>
        <c:ser>
          <c:idx val="3"/>
          <c:order val="3"/>
          <c:tx>
            <c:strRef>
              <c:f>'2. Categorie dettaglio'!$B$82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dettaglio'!$C$78:$G$78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'2. Categorie dettaglio'!$C$82:$G$82</c:f>
              <c:numCache>
                <c:formatCode>#,##0</c:formatCode>
                <c:ptCount val="5"/>
                <c:pt idx="0">
                  <c:v>100</c:v>
                </c:pt>
                <c:pt idx="1">
                  <c:v>98.853868194842406</c:v>
                </c:pt>
                <c:pt idx="2">
                  <c:v>95.224450811843369</c:v>
                </c:pt>
                <c:pt idx="3">
                  <c:v>91.786055396370585</c:v>
                </c:pt>
                <c:pt idx="4">
                  <c:v>93.696275071633238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AF4-4C63-8AD6-4D3919C94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311710504272072"/>
          <c:y val="0.23071481299212598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'3. Servizio turistico'!$V$10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AB-4DAE-8F42-27F8660FC9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AB-4DAE-8F42-27F8660FC9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AB-4DAE-8F42-27F8660FC9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AB-4DAE-8F42-27F8660FC902}"/>
              </c:ext>
            </c:extLst>
          </c:dPt>
          <c:dLbls>
            <c:dLbl>
              <c:idx val="0"/>
              <c:layout>
                <c:manualLayout>
                  <c:x val="1.5950857206678954E-2"/>
                  <c:y val="-4.47818241469816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AB-4DAE-8F42-27F8660FC902}"/>
                </c:ext>
              </c:extLst>
            </c:dLbl>
            <c:dLbl>
              <c:idx val="1"/>
              <c:layout>
                <c:manualLayout>
                  <c:x val="-4.1828335287876252E-2"/>
                  <c:y val="2.212516404199498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AB-4DAE-8F42-27F8660FC902}"/>
                </c:ext>
              </c:extLst>
            </c:dLbl>
            <c:dLbl>
              <c:idx val="2"/>
              <c:layout>
                <c:manualLayout>
                  <c:x val="-2.2173228346456693E-2"/>
                  <c:y val="3.263492454068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AB-4DAE-8F42-27F8660FC902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AB-4DAE-8F42-27F8660FC90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Servizio turistico'!$W$9:$Z$9</c:f>
              <c:strCache>
                <c:ptCount val="3"/>
                <c:pt idx="0">
                  <c:v>Alberghi e strutture ricettive</c:v>
                </c:pt>
                <c:pt idx="1">
                  <c:v>Bar e attività di ristorazione</c:v>
                </c:pt>
                <c:pt idx="2">
                  <c:v>Altre attività turistiche</c:v>
                </c:pt>
              </c:strCache>
            </c:strRef>
          </c:cat>
          <c:val>
            <c:numRef>
              <c:f>'3. Servizio turistico'!$W$10:$Z$10</c:f>
              <c:numCache>
                <c:formatCode>#,##0</c:formatCode>
                <c:ptCount val="4"/>
                <c:pt idx="0">
                  <c:v>900</c:v>
                </c:pt>
                <c:pt idx="1">
                  <c:v>6312</c:v>
                </c:pt>
                <c:pt idx="2">
                  <c:v>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AB-4DAE-8F42-27F8660FC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turistico'!$B$46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turistico'!$C$46:$G$46</c:f>
              <c:numCache>
                <c:formatCode>#,##0</c:formatCode>
                <c:ptCount val="5"/>
                <c:pt idx="0">
                  <c:v>100</c:v>
                </c:pt>
                <c:pt idx="1">
                  <c:v>103.48432055749129</c:v>
                </c:pt>
                <c:pt idx="2">
                  <c:v>107.00031675641432</c:v>
                </c:pt>
                <c:pt idx="3">
                  <c:v>106.96864111498259</c:v>
                </c:pt>
                <c:pt idx="4">
                  <c:v>110.51631295533736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345-4BE0-9D6C-736F66668A40}"/>
            </c:ext>
          </c:extLst>
        </c:ser>
        <c:ser>
          <c:idx val="1"/>
          <c:order val="1"/>
          <c:tx>
            <c:strRef>
              <c:f>'3. Servizio turistico'!$B$47</c:f>
              <c:strCache>
                <c:ptCount val="1"/>
                <c:pt idx="0">
                  <c:v>Bar ed esercizi senza cucina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turistico'!$C$47:$G$47</c:f>
              <c:numCache>
                <c:formatCode>#,##0</c:formatCode>
                <c:ptCount val="5"/>
                <c:pt idx="0">
                  <c:v>100</c:v>
                </c:pt>
                <c:pt idx="1">
                  <c:v>100.56634837010208</c:v>
                </c:pt>
                <c:pt idx="2">
                  <c:v>101.04379321699044</c:v>
                </c:pt>
                <c:pt idx="3">
                  <c:v>102.07770826473495</c:v>
                </c:pt>
                <c:pt idx="4">
                  <c:v>102.63747118867303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345-4BE0-9D6C-736F66668A40}"/>
            </c:ext>
          </c:extLst>
        </c:ser>
        <c:ser>
          <c:idx val="2"/>
          <c:order val="2"/>
          <c:tx>
            <c:strRef>
              <c:f>'3. Servizio turistico'!$B$48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turistico'!$C$48:$G$48</c:f>
              <c:numCache>
                <c:formatCode>#,##0</c:formatCode>
                <c:ptCount val="5"/>
                <c:pt idx="0">
                  <c:v>100</c:v>
                </c:pt>
                <c:pt idx="1">
                  <c:v>101.42273908202399</c:v>
                </c:pt>
                <c:pt idx="2">
                  <c:v>104.30533217864655</c:v>
                </c:pt>
                <c:pt idx="3">
                  <c:v>104.24347395768898</c:v>
                </c:pt>
                <c:pt idx="4">
                  <c:v>105.85178770258568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345-4BE0-9D6C-736F66668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turistico'!$B$88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turistico'!$C$88:$G$88</c:f>
              <c:numCache>
                <c:formatCode>#,##0</c:formatCode>
                <c:ptCount val="5"/>
                <c:pt idx="0">
                  <c:v>100</c:v>
                </c:pt>
                <c:pt idx="1">
                  <c:v>98.067632850241552</c:v>
                </c:pt>
                <c:pt idx="2">
                  <c:v>101.93236714975846</c:v>
                </c:pt>
                <c:pt idx="3">
                  <c:v>103.38164251207729</c:v>
                </c:pt>
                <c:pt idx="4">
                  <c:v>106.7632850241546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616-4BCC-98B1-79883BC5AF17}"/>
            </c:ext>
          </c:extLst>
        </c:ser>
        <c:ser>
          <c:idx val="1"/>
          <c:order val="1"/>
          <c:tx>
            <c:strRef>
              <c:f>'3. Servizio turistico'!$B$89</c:f>
              <c:strCache>
                <c:ptCount val="1"/>
                <c:pt idx="0">
                  <c:v>Bar ed esercizi senza cucina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turistico'!$C$89:$G$89</c:f>
              <c:numCache>
                <c:formatCode>#,##0</c:formatCode>
                <c:ptCount val="5"/>
                <c:pt idx="0">
                  <c:v>100</c:v>
                </c:pt>
                <c:pt idx="1">
                  <c:v>101.43399409531844</c:v>
                </c:pt>
                <c:pt idx="2">
                  <c:v>99.873471109236618</c:v>
                </c:pt>
                <c:pt idx="3">
                  <c:v>100.67482075073808</c:v>
                </c:pt>
                <c:pt idx="4">
                  <c:v>100.59046815689582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616-4BCC-98B1-79883BC5AF17}"/>
            </c:ext>
          </c:extLst>
        </c:ser>
        <c:ser>
          <c:idx val="2"/>
          <c:order val="2"/>
          <c:tx>
            <c:strRef>
              <c:f>'3. Servizio turistico'!$B$90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turistico'!$C$90:$G$90</c:f>
              <c:numCache>
                <c:formatCode>#,##0</c:formatCode>
                <c:ptCount val="5"/>
                <c:pt idx="0">
                  <c:v>100</c:v>
                </c:pt>
                <c:pt idx="1">
                  <c:v>105.15151515151516</c:v>
                </c:pt>
                <c:pt idx="2">
                  <c:v>105</c:v>
                </c:pt>
                <c:pt idx="3">
                  <c:v>103.48484848484848</c:v>
                </c:pt>
                <c:pt idx="4">
                  <c:v>105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616-4BCC-98B1-79883BC5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ax val="110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turistico'!$B$102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turistico'!$C$102:$G$102</c:f>
              <c:numCache>
                <c:formatCode>#,##0</c:formatCode>
                <c:ptCount val="5"/>
                <c:pt idx="0">
                  <c:v>100</c:v>
                </c:pt>
                <c:pt idx="1">
                  <c:v>106.06860158311346</c:v>
                </c:pt>
                <c:pt idx="2">
                  <c:v>114.24802110817942</c:v>
                </c:pt>
                <c:pt idx="3">
                  <c:v>114.24802110817942</c:v>
                </c:pt>
                <c:pt idx="4">
                  <c:v>117.67810026385223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92-4EE9-B8E1-19D2F065EE39}"/>
            </c:ext>
          </c:extLst>
        </c:ser>
        <c:ser>
          <c:idx val="1"/>
          <c:order val="1"/>
          <c:tx>
            <c:strRef>
              <c:f>'3. Servizio turistico'!$B$103</c:f>
              <c:strCache>
                <c:ptCount val="1"/>
                <c:pt idx="0">
                  <c:v>Bar ed esercizi senza cucina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turistico'!$C$103:$G$103</c:f>
              <c:numCache>
                <c:formatCode>#,##0</c:formatCode>
                <c:ptCount val="5"/>
                <c:pt idx="0">
                  <c:v>100</c:v>
                </c:pt>
                <c:pt idx="1">
                  <c:v>100.25839793281655</c:v>
                </c:pt>
                <c:pt idx="2">
                  <c:v>101.09819121447028</c:v>
                </c:pt>
                <c:pt idx="3">
                  <c:v>102.00258397932818</c:v>
                </c:pt>
                <c:pt idx="4">
                  <c:v>101.6795865633075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392-4EE9-B8E1-19D2F065EE39}"/>
            </c:ext>
          </c:extLst>
        </c:ser>
        <c:ser>
          <c:idx val="2"/>
          <c:order val="2"/>
          <c:tx>
            <c:strRef>
              <c:f>'3. Servizio turistico'!$B$104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turistico'!$C$104:$G$104</c:f>
              <c:numCache>
                <c:formatCode>#,##0</c:formatCode>
                <c:ptCount val="5"/>
                <c:pt idx="0">
                  <c:v>100</c:v>
                </c:pt>
                <c:pt idx="1">
                  <c:v>101.95439739413681</c:v>
                </c:pt>
                <c:pt idx="2">
                  <c:v>109.44625407166124</c:v>
                </c:pt>
                <c:pt idx="3">
                  <c:v>106.84039087947883</c:v>
                </c:pt>
                <c:pt idx="4">
                  <c:v>108.14332247557003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392-4EE9-B8E1-19D2F065E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turistico'!$B$116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turistico'!$C$116:$G$116</c:f>
              <c:numCache>
                <c:formatCode>#,##0</c:formatCode>
                <c:ptCount val="5"/>
                <c:pt idx="0">
                  <c:v>100</c:v>
                </c:pt>
                <c:pt idx="1">
                  <c:v>104.72440944881889</c:v>
                </c:pt>
                <c:pt idx="2">
                  <c:v>106.29921259842521</c:v>
                </c:pt>
                <c:pt idx="3">
                  <c:v>109.44881889763781</c:v>
                </c:pt>
                <c:pt idx="4">
                  <c:v>107.87401574803151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68A-44E3-B971-AD48318F4E65}"/>
            </c:ext>
          </c:extLst>
        </c:ser>
        <c:ser>
          <c:idx val="1"/>
          <c:order val="1"/>
          <c:tx>
            <c:strRef>
              <c:f>'3. Servizio turistico'!$B$117</c:f>
              <c:strCache>
                <c:ptCount val="1"/>
                <c:pt idx="0">
                  <c:v>Bar ed esercizi senza cucina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turistico'!$C$117:$G$117</c:f>
              <c:numCache>
                <c:formatCode>#,##0</c:formatCode>
                <c:ptCount val="5"/>
                <c:pt idx="0">
                  <c:v>100</c:v>
                </c:pt>
                <c:pt idx="1">
                  <c:v>99.665271966527186</c:v>
                </c:pt>
                <c:pt idx="2">
                  <c:v>100.50209205020921</c:v>
                </c:pt>
                <c:pt idx="3">
                  <c:v>101.0041841004184</c:v>
                </c:pt>
                <c:pt idx="4">
                  <c:v>99.9163179916318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68A-44E3-B971-AD48318F4E65}"/>
            </c:ext>
          </c:extLst>
        </c:ser>
        <c:ser>
          <c:idx val="2"/>
          <c:order val="2"/>
          <c:tx>
            <c:strRef>
              <c:f>'3. Servizio turistico'!$B$118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turistico'!$C$118:$G$118</c:f>
              <c:numCache>
                <c:formatCode>#,##0</c:formatCode>
                <c:ptCount val="5"/>
                <c:pt idx="0">
                  <c:v>100</c:v>
                </c:pt>
                <c:pt idx="1">
                  <c:v>101.63398692810458</c:v>
                </c:pt>
                <c:pt idx="2">
                  <c:v>104.57516339869282</c:v>
                </c:pt>
                <c:pt idx="3">
                  <c:v>101.96078431372548</c:v>
                </c:pt>
                <c:pt idx="4">
                  <c:v>101.30718954248366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68A-44E3-B971-AD48318F4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ax val="110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turistico'!$B$60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turistico'!$C$60:$G$60</c:f>
              <c:numCache>
                <c:formatCode>#,##0</c:formatCode>
                <c:ptCount val="5"/>
                <c:pt idx="0">
                  <c:v>100</c:v>
                </c:pt>
                <c:pt idx="1">
                  <c:v>105.0632911392405</c:v>
                </c:pt>
                <c:pt idx="2">
                  <c:v>109.62025316455697</c:v>
                </c:pt>
                <c:pt idx="3">
                  <c:v>110.50632911392404</c:v>
                </c:pt>
                <c:pt idx="4">
                  <c:v>113.9240506329114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06A-4C9D-AF6E-872D553AE89E}"/>
            </c:ext>
          </c:extLst>
        </c:ser>
        <c:ser>
          <c:idx val="1"/>
          <c:order val="1"/>
          <c:tx>
            <c:strRef>
              <c:f>'3. Servizio turistico'!$B$61</c:f>
              <c:strCache>
                <c:ptCount val="1"/>
                <c:pt idx="0">
                  <c:v>Bar ed esercizi senza cucina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turistico'!$C$61:$G$61</c:f>
              <c:numCache>
                <c:formatCode>#,##0</c:formatCode>
                <c:ptCount val="5"/>
                <c:pt idx="0">
                  <c:v>100</c:v>
                </c:pt>
                <c:pt idx="1">
                  <c:v>100.33412887828162</c:v>
                </c:pt>
                <c:pt idx="2">
                  <c:v>100.09546539379474</c:v>
                </c:pt>
                <c:pt idx="3">
                  <c:v>100.84327764518694</c:v>
                </c:pt>
                <c:pt idx="4">
                  <c:v>100.42959427207636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06A-4C9D-AF6E-872D553AE89E}"/>
            </c:ext>
          </c:extLst>
        </c:ser>
        <c:ser>
          <c:idx val="2"/>
          <c:order val="2"/>
          <c:tx>
            <c:strRef>
              <c:f>'3. Servizio turistico'!$B$62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turistico'!$C$62:$G$62</c:f>
              <c:numCache>
                <c:formatCode>#,##0</c:formatCode>
                <c:ptCount val="5"/>
                <c:pt idx="0">
                  <c:v>100</c:v>
                </c:pt>
                <c:pt idx="1">
                  <c:v>103.22372662798193</c:v>
                </c:pt>
                <c:pt idx="2">
                  <c:v>106.51192778852354</c:v>
                </c:pt>
                <c:pt idx="3">
                  <c:v>105.02901353965184</c:v>
                </c:pt>
                <c:pt idx="4">
                  <c:v>105.9961315280464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6A-4C9D-AF6E-872D553AE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turistico'!$B$74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turistico'!$C$74:$G$74</c:f>
              <c:numCache>
                <c:formatCode>#,##0</c:formatCode>
                <c:ptCount val="5"/>
                <c:pt idx="0">
                  <c:v>100</c:v>
                </c:pt>
                <c:pt idx="1">
                  <c:v>119.48051948051948</c:v>
                </c:pt>
                <c:pt idx="2">
                  <c:v>112.98701298701299</c:v>
                </c:pt>
                <c:pt idx="3">
                  <c:v>112.98701298701299</c:v>
                </c:pt>
                <c:pt idx="4">
                  <c:v>124.67532467532467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C79-4E17-9222-D98C1FC2769F}"/>
            </c:ext>
          </c:extLst>
        </c:ser>
        <c:ser>
          <c:idx val="1"/>
          <c:order val="1"/>
          <c:tx>
            <c:strRef>
              <c:f>'3. Servizio turistico'!$B$75</c:f>
              <c:strCache>
                <c:ptCount val="1"/>
                <c:pt idx="0">
                  <c:v>Bar ed esercizi senza cucina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turistico'!$C$75:$G$75</c:f>
              <c:numCache>
                <c:formatCode>#,##0</c:formatCode>
                <c:ptCount val="5"/>
                <c:pt idx="0">
                  <c:v>100</c:v>
                </c:pt>
                <c:pt idx="1">
                  <c:v>98.889837745516644</c:v>
                </c:pt>
                <c:pt idx="2">
                  <c:v>98.804440649017934</c:v>
                </c:pt>
                <c:pt idx="3">
                  <c:v>99.487617421007684</c:v>
                </c:pt>
                <c:pt idx="4">
                  <c:v>98.975234842015368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C79-4E17-9222-D98C1FC2769F}"/>
            </c:ext>
          </c:extLst>
        </c:ser>
        <c:ser>
          <c:idx val="2"/>
          <c:order val="2"/>
          <c:tx>
            <c:strRef>
              <c:f>'3. Servizio turistico'!$B$76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 Servizio turistico'!$C$76:$G$76</c:f>
              <c:numCache>
                <c:formatCode>#,##0</c:formatCode>
                <c:ptCount val="5"/>
                <c:pt idx="0">
                  <c:v>100</c:v>
                </c:pt>
                <c:pt idx="1">
                  <c:v>101.79856115107914</c:v>
                </c:pt>
                <c:pt idx="2">
                  <c:v>108.99280575539569</c:v>
                </c:pt>
                <c:pt idx="3">
                  <c:v>110.07194244604317</c:v>
                </c:pt>
                <c:pt idx="4">
                  <c:v>111.15107913669064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C79-4E17-9222-D98C1FC2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Macrosettori!$B$122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Macrosettori!$C$121:$G$121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Macrosettori!$C$122:$G$122</c:f>
              <c:numCache>
                <c:formatCode>#,##0</c:formatCode>
                <c:ptCount val="5"/>
                <c:pt idx="0">
                  <c:v>100</c:v>
                </c:pt>
                <c:pt idx="1">
                  <c:v>98.089430894308933</c:v>
                </c:pt>
                <c:pt idx="2">
                  <c:v>96.910569105691053</c:v>
                </c:pt>
                <c:pt idx="3">
                  <c:v>96.097560975609753</c:v>
                </c:pt>
                <c:pt idx="4">
                  <c:v>94.878048780487802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035-4B0A-A461-6025F9928537}"/>
            </c:ext>
          </c:extLst>
        </c:ser>
        <c:ser>
          <c:idx val="1"/>
          <c:order val="1"/>
          <c:tx>
            <c:strRef>
              <c:f>Macrosettori!$B$123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Macrosettori!$C$121:$G$121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Macrosettori!$C$123:$G$123</c:f>
              <c:numCache>
                <c:formatCode>#,##0</c:formatCode>
                <c:ptCount val="5"/>
                <c:pt idx="0">
                  <c:v>100</c:v>
                </c:pt>
                <c:pt idx="1">
                  <c:v>99.790926196947524</c:v>
                </c:pt>
                <c:pt idx="2">
                  <c:v>98.724649801379883</c:v>
                </c:pt>
                <c:pt idx="3">
                  <c:v>98.703742421074637</c:v>
                </c:pt>
                <c:pt idx="4">
                  <c:v>98.306502195274931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035-4B0A-A461-6025F9928537}"/>
            </c:ext>
          </c:extLst>
        </c:ser>
        <c:ser>
          <c:idx val="2"/>
          <c:order val="2"/>
          <c:tx>
            <c:strRef>
              <c:f>Macrosettori!$B$124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Macrosettori!$C$121:$G$121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Macrosettori!$C$124:$G$124</c:f>
              <c:numCache>
                <c:formatCode>#,##0</c:formatCode>
                <c:ptCount val="5"/>
                <c:pt idx="0">
                  <c:v>100</c:v>
                </c:pt>
                <c:pt idx="1">
                  <c:v>99.745690873127998</c:v>
                </c:pt>
                <c:pt idx="2">
                  <c:v>99.585570311764144</c:v>
                </c:pt>
                <c:pt idx="3">
                  <c:v>99.001601205613639</c:v>
                </c:pt>
                <c:pt idx="4">
                  <c:v>98.615428087030239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035-4B0A-A461-6025F9928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251698218573742"/>
          <c:y val="0.23071481299212598"/>
          <c:w val="0.30996682861450831"/>
          <c:h val="0.56907972440944887"/>
        </c:manualLayout>
      </c:layout>
      <c:pieChart>
        <c:varyColors val="1"/>
        <c:ser>
          <c:idx val="0"/>
          <c:order val="0"/>
          <c:tx>
            <c:strRef>
              <c:f>'4. Tipologia clientela'!$V$10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EC-400E-AFBF-6FF0EF37B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EC-400E-AFBF-6FF0EF37B2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EC-400E-AFBF-6FF0EF37B2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EC-400E-AFBF-6FF0EF37B2CA}"/>
              </c:ext>
            </c:extLst>
          </c:dPt>
          <c:dLbls>
            <c:dLbl>
              <c:idx val="0"/>
              <c:layout>
                <c:manualLayout>
                  <c:x val="-3.2276093147930979E-2"/>
                  <c:y val="0.14792650918635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EC-400E-AFBF-6FF0EF37B2CA}"/>
                </c:ext>
              </c:extLst>
            </c:dLbl>
            <c:dLbl>
              <c:idx val="1"/>
              <c:layout>
                <c:manualLayout>
                  <c:x val="9.2354944993577933E-3"/>
                  <c:y val="-1.8620816929133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EC-400E-AFBF-6FF0EF37B2CA}"/>
                </c:ext>
              </c:extLst>
            </c:dLbl>
            <c:dLbl>
              <c:idx val="2"/>
              <c:layout>
                <c:manualLayout>
                  <c:x val="-5.1519517507120118E-3"/>
                  <c:y val="-3.82340879265101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EC-400E-AFBF-6FF0EF37B2CA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EC-400E-AFBF-6FF0EF37B2C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'4. Tipologia clientela'!$W$9:$Z$9</c:f>
              <c:strCache>
                <c:ptCount val="3"/>
                <c:pt idx="0">
                  <c:v>Servizi alle imprese</c:v>
                </c:pt>
                <c:pt idx="1">
                  <c:v>Servizi alla persona</c:v>
                </c:pt>
                <c:pt idx="2">
                  <c:v>Altre attività di servizi</c:v>
                </c:pt>
              </c:strCache>
            </c:strRef>
          </c:cat>
          <c:val>
            <c:numRef>
              <c:f>'4. Tipologia clientela'!$W$10:$Z$10</c:f>
              <c:numCache>
                <c:formatCode>#,##0</c:formatCode>
                <c:ptCount val="4"/>
                <c:pt idx="0">
                  <c:v>6756</c:v>
                </c:pt>
                <c:pt idx="1">
                  <c:v>6033</c:v>
                </c:pt>
                <c:pt idx="2">
                  <c:v>10880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EC-400E-AFBF-6FF0EF37B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7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clientela'!$B$46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clientela'!$C$46:$G$46</c:f>
              <c:numCache>
                <c:formatCode>#,##0</c:formatCode>
                <c:ptCount val="5"/>
                <c:pt idx="0">
                  <c:v>100</c:v>
                </c:pt>
                <c:pt idx="1">
                  <c:v>101.19709277469005</c:v>
                </c:pt>
                <c:pt idx="2">
                  <c:v>102.88584865327064</c:v>
                </c:pt>
                <c:pt idx="3">
                  <c:v>104.29433281079284</c:v>
                </c:pt>
                <c:pt idx="4">
                  <c:v>108.2038858011496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5BF-4705-B77F-2F04E25F0501}"/>
            </c:ext>
          </c:extLst>
        </c:ser>
        <c:ser>
          <c:idx val="1"/>
          <c:order val="1"/>
          <c:tx>
            <c:strRef>
              <c:f>'4. Tipologia clientela'!$B$47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clientela'!$C$47:$G$47</c:f>
              <c:numCache>
                <c:formatCode>#,##0</c:formatCode>
                <c:ptCount val="5"/>
                <c:pt idx="0">
                  <c:v>100</c:v>
                </c:pt>
                <c:pt idx="1">
                  <c:v>101.36021916411823</c:v>
                </c:pt>
                <c:pt idx="2">
                  <c:v>103.55504587155964</c:v>
                </c:pt>
                <c:pt idx="3">
                  <c:v>104.68909276248726</c:v>
                </c:pt>
                <c:pt idx="4">
                  <c:v>106.11620795107032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5BF-4705-B77F-2F04E25F0501}"/>
            </c:ext>
          </c:extLst>
        </c:ser>
        <c:ser>
          <c:idx val="2"/>
          <c:order val="2"/>
          <c:tx>
            <c:strRef>
              <c:f>'4. Tipologia clientela'!$B$48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clientela'!$C$48:$G$48</c:f>
              <c:numCache>
                <c:formatCode>#,##0</c:formatCode>
                <c:ptCount val="5"/>
                <c:pt idx="0">
                  <c:v>100</c:v>
                </c:pt>
                <c:pt idx="1">
                  <c:v>100.27985229098016</c:v>
                </c:pt>
                <c:pt idx="2">
                  <c:v>100.55970458196029</c:v>
                </c:pt>
                <c:pt idx="3">
                  <c:v>101.0183973902532</c:v>
                </c:pt>
                <c:pt idx="4">
                  <c:v>101.94571859113415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5BF-4705-B77F-2F04E25F0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clientela'!$B$88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clientela'!$C$88:$G$88</c:f>
              <c:numCache>
                <c:formatCode>#,##0</c:formatCode>
                <c:ptCount val="5"/>
                <c:pt idx="0">
                  <c:v>100</c:v>
                </c:pt>
                <c:pt idx="1">
                  <c:v>99.720843672456567</c:v>
                </c:pt>
                <c:pt idx="2">
                  <c:v>100.55831265508685</c:v>
                </c:pt>
                <c:pt idx="3">
                  <c:v>102.41935483870968</c:v>
                </c:pt>
                <c:pt idx="4">
                  <c:v>105.08684863523574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C9-4171-A9EC-B23E9C8B63C1}"/>
            </c:ext>
          </c:extLst>
        </c:ser>
        <c:ser>
          <c:idx val="1"/>
          <c:order val="1"/>
          <c:tx>
            <c:strRef>
              <c:f>'4. Tipologia clientela'!$B$89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clientela'!$C$89:$G$89</c:f>
              <c:numCache>
                <c:formatCode>#,##0</c:formatCode>
                <c:ptCount val="5"/>
                <c:pt idx="0">
                  <c:v>100</c:v>
                </c:pt>
                <c:pt idx="1">
                  <c:v>100.56451612903226</c:v>
                </c:pt>
                <c:pt idx="2">
                  <c:v>100.64516129032258</c:v>
                </c:pt>
                <c:pt idx="3">
                  <c:v>100.88709677419354</c:v>
                </c:pt>
                <c:pt idx="4">
                  <c:v>101.41129032258065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C9-4171-A9EC-B23E9C8B63C1}"/>
            </c:ext>
          </c:extLst>
        </c:ser>
        <c:ser>
          <c:idx val="2"/>
          <c:order val="2"/>
          <c:tx>
            <c:strRef>
              <c:f>'4. Tipologia clientela'!$B$90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clientela'!$C$87:$G$87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clientela'!$C$90:$G$90</c:f>
              <c:numCache>
                <c:formatCode>#,##0</c:formatCode>
                <c:ptCount val="5"/>
                <c:pt idx="0">
                  <c:v>100</c:v>
                </c:pt>
                <c:pt idx="1">
                  <c:v>100.6137865911237</c:v>
                </c:pt>
                <c:pt idx="2">
                  <c:v>101.01510859301229</c:v>
                </c:pt>
                <c:pt idx="3">
                  <c:v>101.48725212464589</c:v>
                </c:pt>
                <c:pt idx="4">
                  <c:v>102.64400377714826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C9-4171-A9EC-B23E9C8B6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clientela'!$B$102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clientela'!$C$102:$G$102</c:f>
              <c:numCache>
                <c:formatCode>#,##0</c:formatCode>
                <c:ptCount val="5"/>
                <c:pt idx="0">
                  <c:v>100</c:v>
                </c:pt>
                <c:pt idx="1">
                  <c:v>100.72727272727273</c:v>
                </c:pt>
                <c:pt idx="2">
                  <c:v>100.36363636363636</c:v>
                </c:pt>
                <c:pt idx="3">
                  <c:v>102.18181818181817</c:v>
                </c:pt>
                <c:pt idx="4">
                  <c:v>104.60606060606061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4D6-41DA-BEAC-BE5A8FBFE994}"/>
            </c:ext>
          </c:extLst>
        </c:ser>
        <c:ser>
          <c:idx val="1"/>
          <c:order val="1"/>
          <c:tx>
            <c:strRef>
              <c:f>'4. Tipologia clientela'!$B$103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clientela'!$C$103:$G$103</c:f>
              <c:numCache>
                <c:formatCode>#,##0</c:formatCode>
                <c:ptCount val="5"/>
                <c:pt idx="0">
                  <c:v>100</c:v>
                </c:pt>
                <c:pt idx="1">
                  <c:v>102.86259541984732</c:v>
                </c:pt>
                <c:pt idx="2">
                  <c:v>103.81679389312977</c:v>
                </c:pt>
                <c:pt idx="3">
                  <c:v>103.33969465648856</c:v>
                </c:pt>
                <c:pt idx="4">
                  <c:v>104.38931297709924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4D6-41DA-BEAC-BE5A8FBFE994}"/>
            </c:ext>
          </c:extLst>
        </c:ser>
        <c:ser>
          <c:idx val="2"/>
          <c:order val="2"/>
          <c:tx>
            <c:strRef>
              <c:f>'4. Tipologia clientela'!$B$104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clientela'!$C$101:$G$101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clientela'!$C$104:$G$104</c:f>
              <c:numCache>
                <c:formatCode>#,##0</c:formatCode>
                <c:ptCount val="5"/>
                <c:pt idx="0">
                  <c:v>100</c:v>
                </c:pt>
                <c:pt idx="1">
                  <c:v>100.7147111375819</c:v>
                </c:pt>
                <c:pt idx="2">
                  <c:v>100.95294818344252</c:v>
                </c:pt>
                <c:pt idx="3">
                  <c:v>101.66765932102442</c:v>
                </c:pt>
                <c:pt idx="4">
                  <c:v>102.38237045860632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4D6-41DA-BEAC-BE5A8FBFE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clientela'!$B$116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clientela'!$C$116:$G$116</c:f>
              <c:numCache>
                <c:formatCode>#,##0</c:formatCode>
                <c:ptCount val="5"/>
                <c:pt idx="0">
                  <c:v>100</c:v>
                </c:pt>
                <c:pt idx="1">
                  <c:v>102.1484375</c:v>
                </c:pt>
                <c:pt idx="2">
                  <c:v>104.6875</c:v>
                </c:pt>
                <c:pt idx="3">
                  <c:v>104.58984375</c:v>
                </c:pt>
                <c:pt idx="4">
                  <c:v>108.88671875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0CE-488D-B8EF-641062090950}"/>
            </c:ext>
          </c:extLst>
        </c:ser>
        <c:ser>
          <c:idx val="1"/>
          <c:order val="1"/>
          <c:tx>
            <c:strRef>
              <c:f>'4. Tipologia clientela'!$B$117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clientela'!$C$117:$G$117</c:f>
              <c:numCache>
                <c:formatCode>#,##0</c:formatCode>
                <c:ptCount val="5"/>
                <c:pt idx="0">
                  <c:v>100</c:v>
                </c:pt>
                <c:pt idx="1">
                  <c:v>101.19760479041918</c:v>
                </c:pt>
                <c:pt idx="2">
                  <c:v>103.25064157399486</c:v>
                </c:pt>
                <c:pt idx="3">
                  <c:v>102.05303678357571</c:v>
                </c:pt>
                <c:pt idx="4">
                  <c:v>103.25064157399486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0CE-488D-B8EF-641062090950}"/>
            </c:ext>
          </c:extLst>
        </c:ser>
        <c:ser>
          <c:idx val="2"/>
          <c:order val="2"/>
          <c:tx>
            <c:strRef>
              <c:f>'4. Tipologia clientela'!$B$118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clientela'!$C$115:$G$115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clientela'!$C$118:$G$118</c:f>
              <c:numCache>
                <c:formatCode>#,##0</c:formatCode>
                <c:ptCount val="5"/>
                <c:pt idx="0">
                  <c:v>100</c:v>
                </c:pt>
                <c:pt idx="1">
                  <c:v>99.944040290990486</c:v>
                </c:pt>
                <c:pt idx="2">
                  <c:v>100.22383883603806</c:v>
                </c:pt>
                <c:pt idx="3">
                  <c:v>100.16787912702854</c:v>
                </c:pt>
                <c:pt idx="4">
                  <c:v>100.16787912702854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0CE-488D-B8EF-641062090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ax val="112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clientela'!$B$60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clientela'!$C$60:$G$60</c:f>
              <c:numCache>
                <c:formatCode>#,##0</c:formatCode>
                <c:ptCount val="5"/>
                <c:pt idx="0">
                  <c:v>100</c:v>
                </c:pt>
                <c:pt idx="1">
                  <c:v>100.53224796493426</c:v>
                </c:pt>
                <c:pt idx="2">
                  <c:v>101.48716343143394</c:v>
                </c:pt>
                <c:pt idx="3">
                  <c:v>102.67689417658107</c:v>
                </c:pt>
                <c:pt idx="4">
                  <c:v>105.7608015028178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AF-46D8-9F2C-052BFB0B6782}"/>
            </c:ext>
          </c:extLst>
        </c:ser>
        <c:ser>
          <c:idx val="1"/>
          <c:order val="1"/>
          <c:tx>
            <c:strRef>
              <c:f>'4. Tipologia clientela'!$B$61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clientela'!$C$61:$G$61</c:f>
              <c:numCache>
                <c:formatCode>#,##0</c:formatCode>
                <c:ptCount val="5"/>
                <c:pt idx="0">
                  <c:v>100</c:v>
                </c:pt>
                <c:pt idx="1">
                  <c:v>100.67590402162894</c:v>
                </c:pt>
                <c:pt idx="2">
                  <c:v>101.23352483947279</c:v>
                </c:pt>
                <c:pt idx="3">
                  <c:v>100.82798242649544</c:v>
                </c:pt>
                <c:pt idx="4">
                  <c:v>101.94322406218316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AF-46D8-9F2C-052BFB0B6782}"/>
            </c:ext>
          </c:extLst>
        </c:ser>
        <c:ser>
          <c:idx val="2"/>
          <c:order val="2"/>
          <c:tx>
            <c:strRef>
              <c:f>'4. Tipologia clientela'!$B$62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clientela'!$C$59:$G$59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clientela'!$C$62:$G$62</c:f>
              <c:numCache>
                <c:formatCode>#,##0</c:formatCode>
                <c:ptCount val="5"/>
                <c:pt idx="0">
                  <c:v>100</c:v>
                </c:pt>
                <c:pt idx="1">
                  <c:v>100.10155096011817</c:v>
                </c:pt>
                <c:pt idx="2">
                  <c:v>100.07385524372229</c:v>
                </c:pt>
                <c:pt idx="3">
                  <c:v>100.15694239290988</c:v>
                </c:pt>
                <c:pt idx="4">
                  <c:v>100.44313146233384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AF-46D8-9F2C-052BFB0B6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clientela'!$B$74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clientela'!$C$74:$G$74</c:f>
              <c:numCache>
                <c:formatCode>#,##0</c:formatCode>
                <c:ptCount val="5"/>
                <c:pt idx="0">
                  <c:v>100</c:v>
                </c:pt>
                <c:pt idx="1">
                  <c:v>101.14068441064639</c:v>
                </c:pt>
                <c:pt idx="2">
                  <c:v>101.97718631178707</c:v>
                </c:pt>
                <c:pt idx="3">
                  <c:v>102.12927756653994</c:v>
                </c:pt>
                <c:pt idx="4">
                  <c:v>105.70342205323193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A2C-4353-B04A-EE836A396111}"/>
            </c:ext>
          </c:extLst>
        </c:ser>
        <c:ser>
          <c:idx val="1"/>
          <c:order val="1"/>
          <c:tx>
            <c:strRef>
              <c:f>'4. Tipologia clientela'!$B$75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clientela'!$C$75:$G$75</c:f>
              <c:numCache>
                <c:formatCode>#,##0</c:formatCode>
                <c:ptCount val="5"/>
                <c:pt idx="0">
                  <c:v>100</c:v>
                </c:pt>
                <c:pt idx="1">
                  <c:v>98.525798525798521</c:v>
                </c:pt>
                <c:pt idx="2">
                  <c:v>98.280098280098287</c:v>
                </c:pt>
                <c:pt idx="3">
                  <c:v>97.379197379197379</c:v>
                </c:pt>
                <c:pt idx="4">
                  <c:v>99.672399672399663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A2C-4353-B04A-EE836A396111}"/>
            </c:ext>
          </c:extLst>
        </c:ser>
        <c:ser>
          <c:idx val="2"/>
          <c:order val="2"/>
          <c:tx>
            <c:strRef>
              <c:f>'4. Tipologia clientela'!$B$76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clientela'!$C$73:$G$73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'4. Tipologia clientela'!$C$76:$G$76</c:f>
              <c:numCache>
                <c:formatCode>#,##0</c:formatCode>
                <c:ptCount val="5"/>
                <c:pt idx="0">
                  <c:v>100</c:v>
                </c:pt>
                <c:pt idx="1">
                  <c:v>99.16932907348243</c:v>
                </c:pt>
                <c:pt idx="2">
                  <c:v>98.242811501597444</c:v>
                </c:pt>
                <c:pt idx="3">
                  <c:v>97.539936102236425</c:v>
                </c:pt>
                <c:pt idx="4">
                  <c:v>96.581469648562305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A2C-4353-B04A-EE836A396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Macrosettori!$B$62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Macrosettori!$C$61:$G$61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Macrosettori!$C$62:$G$62</c:f>
              <c:numCache>
                <c:formatCode>#,##0</c:formatCode>
                <c:ptCount val="5"/>
                <c:pt idx="0">
                  <c:v>100</c:v>
                </c:pt>
                <c:pt idx="1">
                  <c:v>98.888425732944285</c:v>
                </c:pt>
                <c:pt idx="2">
                  <c:v>97.86021953591775</c:v>
                </c:pt>
                <c:pt idx="3">
                  <c:v>97.165485619007924</c:v>
                </c:pt>
                <c:pt idx="4">
                  <c:v>96.859802695567595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115-4B05-A6D9-CD428FF018D0}"/>
            </c:ext>
          </c:extLst>
        </c:ser>
        <c:ser>
          <c:idx val="1"/>
          <c:order val="1"/>
          <c:tx>
            <c:strRef>
              <c:f>Macrosettori!$B$63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Macrosettori!$C$61:$G$61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Macrosettori!$C$63:$G$63</c:f>
              <c:numCache>
                <c:formatCode>#,##0</c:formatCode>
                <c:ptCount val="5"/>
                <c:pt idx="0">
                  <c:v>100</c:v>
                </c:pt>
                <c:pt idx="1">
                  <c:v>98.897013766902248</c:v>
                </c:pt>
                <c:pt idx="2">
                  <c:v>96.499039993463782</c:v>
                </c:pt>
                <c:pt idx="3">
                  <c:v>95.694268556722079</c:v>
                </c:pt>
                <c:pt idx="4">
                  <c:v>95.367457820989415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115-4B05-A6D9-CD428FF018D0}"/>
            </c:ext>
          </c:extLst>
        </c:ser>
        <c:ser>
          <c:idx val="2"/>
          <c:order val="2"/>
          <c:tx>
            <c:strRef>
              <c:f>Macrosettori!$B$64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Macrosettori!$C$61:$G$61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Macrosettori!$C$64:$G$64</c:f>
              <c:numCache>
                <c:formatCode>#,##0</c:formatCode>
                <c:ptCount val="5"/>
                <c:pt idx="0">
                  <c:v>100</c:v>
                </c:pt>
                <c:pt idx="1">
                  <c:v>99.718514482883876</c:v>
                </c:pt>
                <c:pt idx="2">
                  <c:v>98.914010714610001</c:v>
                </c:pt>
                <c:pt idx="3">
                  <c:v>98.576228094070643</c:v>
                </c:pt>
                <c:pt idx="4">
                  <c:v>98.894034323072731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115-4B05-A6D9-CD428FF01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Macrosettori!$B$77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Macrosettori!$C$76:$G$76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Macrosettori!$C$77:$G$77</c:f>
              <c:numCache>
                <c:formatCode>#,##0</c:formatCode>
                <c:ptCount val="5"/>
                <c:pt idx="0">
                  <c:v>100</c:v>
                </c:pt>
                <c:pt idx="1">
                  <c:v>98.976327575175944</c:v>
                </c:pt>
                <c:pt idx="2">
                  <c:v>98.272552783109404</c:v>
                </c:pt>
                <c:pt idx="3">
                  <c:v>97.440818937939852</c:v>
                </c:pt>
                <c:pt idx="4">
                  <c:v>97.440818937939852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858-40B2-9640-1B35483CDBF3}"/>
            </c:ext>
          </c:extLst>
        </c:ser>
        <c:ser>
          <c:idx val="1"/>
          <c:order val="1"/>
          <c:tx>
            <c:strRef>
              <c:f>Macrosettori!$B$78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Macrosettori!$C$76:$G$76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Macrosettori!$C$78:$G$78</c:f>
              <c:numCache>
                <c:formatCode>#,##0</c:formatCode>
                <c:ptCount val="5"/>
                <c:pt idx="0">
                  <c:v>100</c:v>
                </c:pt>
                <c:pt idx="1">
                  <c:v>98.290126861555436</c:v>
                </c:pt>
                <c:pt idx="2">
                  <c:v>96.304467733039161</c:v>
                </c:pt>
                <c:pt idx="3">
                  <c:v>95.201323772752346</c:v>
                </c:pt>
                <c:pt idx="4">
                  <c:v>93.123735980878848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858-40B2-9640-1B35483CDBF3}"/>
            </c:ext>
          </c:extLst>
        </c:ser>
        <c:ser>
          <c:idx val="2"/>
          <c:order val="2"/>
          <c:tx>
            <c:strRef>
              <c:f>Macrosettori!$B$79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Macrosettori!$C$76:$G$76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Macrosettori!$C$79:$G$79</c:f>
              <c:numCache>
                <c:formatCode>#,##0</c:formatCode>
                <c:ptCount val="5"/>
                <c:pt idx="0">
                  <c:v>100</c:v>
                </c:pt>
                <c:pt idx="1">
                  <c:v>99.398087071240099</c:v>
                </c:pt>
                <c:pt idx="2">
                  <c:v>98.169525065963057</c:v>
                </c:pt>
                <c:pt idx="3">
                  <c:v>97.237796833773089</c:v>
                </c:pt>
                <c:pt idx="4">
                  <c:v>97.072889182058049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858-40B2-9640-1B35483CD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Settori'!$V$10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E0-4C8E-A9FE-BE6DCD75D5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E0-4C8E-A9FE-BE6DCD75D5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E0-4C8E-A9FE-BE6DCD75D5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E0-4C8E-A9FE-BE6DCD75D542}"/>
              </c:ext>
            </c:extLst>
          </c:dPt>
          <c:dLbls>
            <c:dLbl>
              <c:idx val="0"/>
              <c:layout>
                <c:manualLayout>
                  <c:x val="-1.5254816552186296E-2"/>
                  <c:y val="-8.323490813648293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E0-4C8E-A9FE-BE6DCD75D542}"/>
                </c:ext>
              </c:extLst>
            </c:dLbl>
            <c:dLbl>
              <c:idx val="1"/>
              <c:layout>
                <c:manualLayout>
                  <c:x val="2.0583012229854144E-2"/>
                  <c:y val="1.78375164041994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E0-4C8E-A9FE-BE6DCD75D542}"/>
                </c:ext>
              </c:extLst>
            </c:dLbl>
            <c:dLbl>
              <c:idx val="2"/>
              <c:layout>
                <c:manualLayout>
                  <c:x val="-2.3150723180878985E-3"/>
                  <c:y val="1.7009924540682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E0-4C8E-A9FE-BE6DCD75D542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E0-4C8E-A9FE-BE6DCD75D5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Settori'!$W$9:$Z$9</c:f>
              <c:strCache>
                <c:ptCount val="3"/>
                <c:pt idx="0">
                  <c:v>Commercio</c:v>
                </c:pt>
                <c:pt idx="1">
                  <c:v>Turismo</c:v>
                </c:pt>
                <c:pt idx="2">
                  <c:v>Servizi</c:v>
                </c:pt>
              </c:strCache>
            </c:strRef>
          </c:cat>
          <c:val>
            <c:numRef>
              <c:f>'1. Settori'!$W$10:$Z$10</c:f>
              <c:numCache>
                <c:formatCode>#,##0</c:formatCode>
                <c:ptCount val="4"/>
                <c:pt idx="0">
                  <c:v>21931</c:v>
                </c:pt>
                <c:pt idx="1">
                  <c:v>8856</c:v>
                </c:pt>
                <c:pt idx="2">
                  <c:v>23669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E0-4C8E-A9FE-BE6DCD75D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Settori'!$B$46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Settori'!$C$45:$G$45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Settori'!$C$46:$G$46</c:f>
              <c:numCache>
                <c:formatCode>#,##0</c:formatCode>
                <c:ptCount val="5"/>
                <c:pt idx="0">
                  <c:v>100</c:v>
                </c:pt>
                <c:pt idx="1">
                  <c:v>99.069503546099298</c:v>
                </c:pt>
                <c:pt idx="2">
                  <c:v>97.296859169199593</c:v>
                </c:pt>
                <c:pt idx="3">
                  <c:v>96.460385005065845</c:v>
                </c:pt>
                <c:pt idx="4">
                  <c:v>96.785410334346494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5D-480C-A162-BF306E4FD70E}"/>
            </c:ext>
          </c:extLst>
        </c:ser>
        <c:ser>
          <c:idx val="1"/>
          <c:order val="1"/>
          <c:tx>
            <c:strRef>
              <c:f>'1. Settori'!$B$47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Settori'!$C$45:$G$45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Settori'!$C$47:$G$47</c:f>
              <c:numCache>
                <c:formatCode>#,##0</c:formatCode>
                <c:ptCount val="5"/>
                <c:pt idx="0">
                  <c:v>100</c:v>
                </c:pt>
                <c:pt idx="1">
                  <c:v>100.95409757269887</c:v>
                </c:pt>
                <c:pt idx="2">
                  <c:v>102.12929584234558</c:v>
                </c:pt>
                <c:pt idx="3">
                  <c:v>102.86950252343188</c:v>
                </c:pt>
                <c:pt idx="4">
                  <c:v>103.85964912280701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5D-480C-A162-BF306E4FD70E}"/>
            </c:ext>
          </c:extLst>
        </c:ser>
        <c:ser>
          <c:idx val="2"/>
          <c:order val="2"/>
          <c:tx>
            <c:strRef>
              <c:f>'1. Settori'!$B$48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Settori'!$C$45:$G$45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'1. Settori'!$C$48:$G$48</c:f>
              <c:numCache>
                <c:formatCode>#,##0</c:formatCode>
                <c:ptCount val="5"/>
                <c:pt idx="0">
                  <c:v>100</c:v>
                </c:pt>
                <c:pt idx="1">
                  <c:v>100.82161290081639</c:v>
                </c:pt>
                <c:pt idx="2">
                  <c:v>101.99353166570813</c:v>
                </c:pt>
                <c:pt idx="3">
                  <c:v>102.90925658970893</c:v>
                </c:pt>
                <c:pt idx="4">
                  <c:v>104.89158444313318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5D-480C-A162-BF306E4FD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06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7EF0234-45F4-4AEE-A2C6-F0F545B443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48</xdr:row>
      <xdr:rowOff>180974</xdr:rowOff>
    </xdr:to>
    <xdr:graphicFrame macro="">
      <xdr:nvGraphicFramePr>
        <xdr:cNvPr id="62" name="Grafico 61">
          <a:extLst>
            <a:ext uri="{FF2B5EF4-FFF2-40B4-BE49-F238E27FC236}">
              <a16:creationId xmlns:a16="http://schemas.microsoft.com/office/drawing/2014/main" id="{83BFF5C3-ED80-42FA-B09C-38D3C5F2A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81</xdr:row>
      <xdr:rowOff>285750</xdr:rowOff>
    </xdr:from>
    <xdr:to>
      <xdr:col>20</xdr:col>
      <xdr:colOff>9525</xdr:colOff>
      <xdr:row>93</xdr:row>
      <xdr:rowOff>161924</xdr:rowOff>
    </xdr:to>
    <xdr:graphicFrame macro="">
      <xdr:nvGraphicFramePr>
        <xdr:cNvPr id="63" name="Grafico 62">
          <a:extLst>
            <a:ext uri="{FF2B5EF4-FFF2-40B4-BE49-F238E27FC236}">
              <a16:creationId xmlns:a16="http://schemas.microsoft.com/office/drawing/2014/main" id="{C358A58A-80E0-403D-9449-83ADF2E17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96</xdr:row>
      <xdr:rowOff>295275</xdr:rowOff>
    </xdr:from>
    <xdr:to>
      <xdr:col>20</xdr:col>
      <xdr:colOff>0</xdr:colOff>
      <xdr:row>109</xdr:row>
      <xdr:rowOff>9525</xdr:rowOff>
    </xdr:to>
    <xdr:graphicFrame macro="">
      <xdr:nvGraphicFramePr>
        <xdr:cNvPr id="64" name="Grafico 63">
          <a:extLst>
            <a:ext uri="{FF2B5EF4-FFF2-40B4-BE49-F238E27FC236}">
              <a16:creationId xmlns:a16="http://schemas.microsoft.com/office/drawing/2014/main" id="{496F9011-8B56-4479-9995-D6A49F524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112</xdr:row>
      <xdr:rowOff>0</xdr:rowOff>
    </xdr:from>
    <xdr:to>
      <xdr:col>19</xdr:col>
      <xdr:colOff>666749</xdr:colOff>
      <xdr:row>124</xdr:row>
      <xdr:rowOff>9524</xdr:rowOff>
    </xdr:to>
    <xdr:graphicFrame macro="">
      <xdr:nvGraphicFramePr>
        <xdr:cNvPr id="65" name="Grafico 64">
          <a:extLst>
            <a:ext uri="{FF2B5EF4-FFF2-40B4-BE49-F238E27FC236}">
              <a16:creationId xmlns:a16="http://schemas.microsoft.com/office/drawing/2014/main" id="{575D9B9A-5F18-4771-9AA2-A954C986C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51</xdr:row>
      <xdr:rowOff>285750</xdr:rowOff>
    </xdr:from>
    <xdr:to>
      <xdr:col>20</xdr:col>
      <xdr:colOff>0</xdr:colOff>
      <xdr:row>64</xdr:row>
      <xdr:rowOff>28575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59EB7683-B124-416F-8A20-AD4A2FE883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66</xdr:row>
      <xdr:rowOff>266700</xdr:rowOff>
    </xdr:from>
    <xdr:to>
      <xdr:col>20</xdr:col>
      <xdr:colOff>1</xdr:colOff>
      <xdr:row>79</xdr:row>
      <xdr:rowOff>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3DA3019-AF72-4E04-A040-0072CAEAE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6</xdr:row>
      <xdr:rowOff>152399</xdr:rowOff>
    </xdr:from>
    <xdr:to>
      <xdr:col>4</xdr:col>
      <xdr:colOff>315444</xdr:colOff>
      <xdr:row>41</xdr:row>
      <xdr:rowOff>57150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FCD8BCF-69EA-4BA9-9BA7-5B05DF016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6" y="1276349"/>
          <a:ext cx="3582518" cy="62579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6296346-4F19-4AB1-B241-19A8F06B9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885872-5A85-4DEF-9D86-A89D8A579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C2471-5B40-4E4F-9919-9D6656F76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3D6568B3-35B0-4B89-9997-B55642176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F7FECB3-CAF2-4B4D-BDA6-799091CBA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6AF5D0C-08FD-4389-818A-D8D22EC81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B8199B6-D459-4D62-A4E6-624CBD644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6</xdr:row>
      <xdr:rowOff>142875</xdr:rowOff>
    </xdr:from>
    <xdr:to>
      <xdr:col>4</xdr:col>
      <xdr:colOff>371475</xdr:colOff>
      <xdr:row>41</xdr:row>
      <xdr:rowOff>29032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ADE006F-7234-4CDC-8358-C0E203F27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1" y="1266825"/>
          <a:ext cx="3571874" cy="6239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9EC26A4-5095-4251-8D07-0E75BDF4F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5378BF4-6495-4E0C-B6CD-290465C9C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22694FD-5DAC-4FB5-B6CC-FAD494113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2C2F6C0-22FB-498C-8C48-92CA4FC28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A71A6CB-030F-4F69-BE62-07CDEF57B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9179DDD-FCA9-4EF6-94EA-4CD3042F7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39C9C2-1678-460A-8BD4-94507E400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299614E-8D48-4C8D-A262-274314CB0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052CC02-053E-4635-AC47-C5EA3D818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EBBFF52-24AF-48C9-951F-D64E4617C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BA0EEDB-163D-45A8-976A-E11FD5DDE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CF4B390E-C2E6-4C6C-A1E7-D6430C0DF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697922-BF5D-4E0D-B050-362A7DA48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1CB7519-C27B-4DCD-AA52-4B6BE114D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619124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53FFA7F-7D77-4C9C-B1DC-58246D504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48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F23814D-1D13-4478-AA68-4147B428C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81</xdr:row>
      <xdr:rowOff>285750</xdr:rowOff>
    </xdr:from>
    <xdr:to>
      <xdr:col>20</xdr:col>
      <xdr:colOff>9525</xdr:colOff>
      <xdr:row>93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4CF6146-BE30-462D-A8E4-C170B1CCF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96</xdr:row>
      <xdr:rowOff>295275</xdr:rowOff>
    </xdr:from>
    <xdr:to>
      <xdr:col>20</xdr:col>
      <xdr:colOff>0</xdr:colOff>
      <xdr:row>109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83CA50B-0EC3-415D-9645-E340E7143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112</xdr:row>
      <xdr:rowOff>0</xdr:rowOff>
    </xdr:from>
    <xdr:to>
      <xdr:col>19</xdr:col>
      <xdr:colOff>666749</xdr:colOff>
      <xdr:row>124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3DDAD9-031F-4AAA-A693-F83C2E638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51</xdr:row>
      <xdr:rowOff>285750</xdr:rowOff>
    </xdr:from>
    <xdr:to>
      <xdr:col>20</xdr:col>
      <xdr:colOff>0</xdr:colOff>
      <xdr:row>64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997857-65D6-4676-9458-17927E7FF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66</xdr:row>
      <xdr:rowOff>266700</xdr:rowOff>
    </xdr:from>
    <xdr:to>
      <xdr:col>20</xdr:col>
      <xdr:colOff>1</xdr:colOff>
      <xdr:row>79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0D44-50E9-45C1-9999-CA7974501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6</xdr:row>
      <xdr:rowOff>114299</xdr:rowOff>
    </xdr:from>
    <xdr:to>
      <xdr:col>4</xdr:col>
      <xdr:colOff>386262</xdr:colOff>
      <xdr:row>41</xdr:row>
      <xdr:rowOff>76200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02EBE76-285F-4116-BAF0-8431DE524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6" y="1238249"/>
          <a:ext cx="3615236" cy="63150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57AAAB4-56E4-474A-9282-417740C3B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19A9EC4-34B8-48C5-8DB0-B062A39E4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DDF1D7-959F-4D35-B294-35E14038A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F047A39-5D55-4C82-B984-CABC1B5B4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E854580-4CCF-447B-A0F1-23BB1F365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422CFED-6A45-498C-8427-FAEBE67F7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0D6AB14-FC3A-450F-BCA7-490CE21D6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B09E054-DEA4-4B33-80BD-79DEA71C0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50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057D17-4627-4A45-8D6E-BF6C0810F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84</xdr:row>
      <xdr:rowOff>285750</xdr:rowOff>
    </xdr:from>
    <xdr:to>
      <xdr:col>20</xdr:col>
      <xdr:colOff>9525</xdr:colOff>
      <xdr:row>98</xdr:row>
      <xdr:rowOff>38100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A33164B-346E-4E8A-8A94-9E5D9CD7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100</xdr:row>
      <xdr:rowOff>295275</xdr:rowOff>
    </xdr:from>
    <xdr:to>
      <xdr:col>20</xdr:col>
      <xdr:colOff>0</xdr:colOff>
      <xdr:row>114</xdr:row>
      <xdr:rowOff>19050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0FDA4CB-07E5-437F-96F2-EAFA3FF68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117</xdr:row>
      <xdr:rowOff>0</xdr:rowOff>
    </xdr:from>
    <xdr:to>
      <xdr:col>19</xdr:col>
      <xdr:colOff>619124</xdr:colOff>
      <xdr:row>130</xdr:row>
      <xdr:rowOff>19050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0ECA69-D5A4-43FF-8444-7DA49ABFA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52</xdr:row>
      <xdr:rowOff>285750</xdr:rowOff>
    </xdr:from>
    <xdr:to>
      <xdr:col>20</xdr:col>
      <xdr:colOff>0</xdr:colOff>
      <xdr:row>66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94B0E63-1E04-4C54-BCCD-FFDE14EE0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68</xdr:row>
      <xdr:rowOff>266700</xdr:rowOff>
    </xdr:from>
    <xdr:to>
      <xdr:col>20</xdr:col>
      <xdr:colOff>1</xdr:colOff>
      <xdr:row>82</xdr:row>
      <xdr:rowOff>9525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C2D45FB-E650-443E-AD86-8AA8C01BA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66675</xdr:rowOff>
    </xdr:from>
    <xdr:to>
      <xdr:col>4</xdr:col>
      <xdr:colOff>409575</xdr:colOff>
      <xdr:row>41</xdr:row>
      <xdr:rowOff>102575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A745A3B-7398-4AEE-9535-1CAE15719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6" y="1190625"/>
          <a:ext cx="3657599" cy="6389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619124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5BA23C8-A20E-4D1F-B25C-0DD57B414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BD115-368A-4AA9-BE75-4640A5709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BA1AE2C-BF0E-4A77-8E0E-536D34D34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8F8CCF-0968-4290-89DC-21676A0E5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7BEE957-294B-4965-A4C4-E2A147F99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EAFF8E0-BD51-4422-A085-764BD3B3A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BDAB4088-D6B0-42A3-AE66-3F8DDFF93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it&#224;%20Locali%20-%20FILE%20ORIG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ERZIARIO"/>
      <sheetName val="Macrosettori"/>
      <sheetName val="1. Settori"/>
      <sheetName val="1. Tipologie"/>
      <sheetName val="1. Natura giuridica"/>
      <sheetName val="1. Specializzazione"/>
      <sheetName val="1. Delegazioni"/>
      <sheetName val="2. COMMERCIO"/>
      <sheetName val="2. Rete distributiva"/>
      <sheetName val="2. Categorie dettaglio"/>
      <sheetName val="2. Specializzazione"/>
      <sheetName val="2. Delegazioni"/>
      <sheetName val="3. TURISMO"/>
      <sheetName val="3. Servizio turistico"/>
      <sheetName val="3. Specializzazione"/>
      <sheetName val="3. Delegazioni"/>
      <sheetName val="4. SERVIZI"/>
      <sheetName val="4. Tipologia clientela"/>
      <sheetName val="4. Specializzazione"/>
      <sheetName val="4. Delegazioni"/>
    </sheetNames>
    <sheetDataSet>
      <sheetData sheetId="0"/>
      <sheetData sheetId="1">
        <row r="4">
          <cell r="C4">
            <v>57117</v>
          </cell>
          <cell r="D4">
            <v>56337</v>
          </cell>
          <cell r="E4">
            <v>55505</v>
          </cell>
          <cell r="F4">
            <v>54824</v>
          </cell>
          <cell r="G4">
            <v>54606</v>
          </cell>
        </row>
        <row r="5">
          <cell r="C5">
            <v>121433</v>
          </cell>
          <cell r="D5">
            <v>120027</v>
          </cell>
          <cell r="E5">
            <v>118111</v>
          </cell>
          <cell r="F5">
            <v>117823</v>
          </cell>
          <cell r="G5">
            <v>119418</v>
          </cell>
        </row>
        <row r="6">
          <cell r="C6">
            <v>298868</v>
          </cell>
          <cell r="D6">
            <v>299217</v>
          </cell>
          <cell r="E6">
            <v>299088</v>
          </cell>
          <cell r="F6">
            <v>299590</v>
          </cell>
          <cell r="G6">
            <v>303057</v>
          </cell>
        </row>
        <row r="7">
          <cell r="C7">
            <v>967</v>
          </cell>
          <cell r="D7">
            <v>995</v>
          </cell>
          <cell r="E7">
            <v>1038</v>
          </cell>
          <cell r="F7">
            <v>1040</v>
          </cell>
          <cell r="G7">
            <v>1234</v>
          </cell>
        </row>
        <row r="14">
          <cell r="C14">
            <v>7197</v>
          </cell>
          <cell r="D14">
            <v>7117</v>
          </cell>
          <cell r="E14">
            <v>7043</v>
          </cell>
          <cell r="F14">
            <v>6993</v>
          </cell>
          <cell r="G14">
            <v>6971</v>
          </cell>
        </row>
        <row r="15">
          <cell r="C15">
            <v>24479</v>
          </cell>
          <cell r="D15">
            <v>24209</v>
          </cell>
          <cell r="E15">
            <v>23622</v>
          </cell>
          <cell r="F15">
            <v>23425</v>
          </cell>
          <cell r="G15">
            <v>23345</v>
          </cell>
        </row>
        <row r="16">
          <cell r="C16">
            <v>55065</v>
          </cell>
          <cell r="D16">
            <v>54910</v>
          </cell>
          <cell r="E16">
            <v>54467</v>
          </cell>
          <cell r="F16">
            <v>54281</v>
          </cell>
          <cell r="G16">
            <v>54456</v>
          </cell>
        </row>
        <row r="17">
          <cell r="C17">
            <v>140</v>
          </cell>
          <cell r="D17">
            <v>161</v>
          </cell>
          <cell r="E17">
            <v>146</v>
          </cell>
          <cell r="F17">
            <v>141</v>
          </cell>
          <cell r="G17">
            <v>166</v>
          </cell>
        </row>
        <row r="24">
          <cell r="C24">
            <v>1563</v>
          </cell>
          <cell r="D24">
            <v>1547</v>
          </cell>
          <cell r="E24">
            <v>1536</v>
          </cell>
          <cell r="F24">
            <v>1523</v>
          </cell>
          <cell r="G24">
            <v>1523</v>
          </cell>
        </row>
        <row r="25">
          <cell r="C25">
            <v>5439</v>
          </cell>
          <cell r="D25">
            <v>5346</v>
          </cell>
          <cell r="E25">
            <v>5238</v>
          </cell>
          <cell r="F25">
            <v>5178</v>
          </cell>
          <cell r="G25">
            <v>5065</v>
          </cell>
        </row>
        <row r="26">
          <cell r="C26">
            <v>12128</v>
          </cell>
          <cell r="D26">
            <v>12055</v>
          </cell>
          <cell r="E26">
            <v>11906</v>
          </cell>
          <cell r="F26">
            <v>11793</v>
          </cell>
          <cell r="G26">
            <v>11773</v>
          </cell>
        </row>
        <row r="27">
          <cell r="C27">
            <v>39</v>
          </cell>
          <cell r="D27">
            <v>49</v>
          </cell>
          <cell r="E27">
            <v>46</v>
          </cell>
          <cell r="F27">
            <v>42</v>
          </cell>
          <cell r="G27">
            <v>40</v>
          </cell>
        </row>
        <row r="34">
          <cell r="C34">
            <v>2368</v>
          </cell>
          <cell r="D34">
            <v>2342</v>
          </cell>
          <cell r="E34">
            <v>2323</v>
          </cell>
          <cell r="F34">
            <v>2311</v>
          </cell>
          <cell r="G34">
            <v>2315</v>
          </cell>
        </row>
        <row r="35">
          <cell r="C35">
            <v>9915</v>
          </cell>
          <cell r="D35">
            <v>9796</v>
          </cell>
          <cell r="E35">
            <v>9386</v>
          </cell>
          <cell r="F35">
            <v>9305</v>
          </cell>
          <cell r="G35">
            <v>9409</v>
          </cell>
        </row>
        <row r="36">
          <cell r="C36">
            <v>22437</v>
          </cell>
          <cell r="D36">
            <v>22319</v>
          </cell>
          <cell r="E36">
            <v>22050</v>
          </cell>
          <cell r="F36">
            <v>22075</v>
          </cell>
          <cell r="G36">
            <v>22259</v>
          </cell>
        </row>
        <row r="37">
          <cell r="C37">
            <v>43</v>
          </cell>
          <cell r="D37">
            <v>57</v>
          </cell>
          <cell r="E37">
            <v>47</v>
          </cell>
          <cell r="F37">
            <v>42</v>
          </cell>
          <cell r="G37">
            <v>57</v>
          </cell>
        </row>
        <row r="44">
          <cell r="C44">
            <v>806</v>
          </cell>
          <cell r="D44">
            <v>815</v>
          </cell>
          <cell r="E44">
            <v>800</v>
          </cell>
          <cell r="F44">
            <v>795</v>
          </cell>
          <cell r="G44">
            <v>799</v>
          </cell>
        </row>
        <row r="45">
          <cell r="C45">
            <v>4342</v>
          </cell>
          <cell r="D45">
            <v>4294</v>
          </cell>
          <cell r="E45">
            <v>4276</v>
          </cell>
          <cell r="F45">
            <v>4221</v>
          </cell>
          <cell r="G45">
            <v>4169</v>
          </cell>
        </row>
        <row r="46">
          <cell r="C46">
            <v>9883</v>
          </cell>
          <cell r="D46">
            <v>9946</v>
          </cell>
          <cell r="E46">
            <v>9938</v>
          </cell>
          <cell r="F46">
            <v>9902</v>
          </cell>
          <cell r="G46">
            <v>9954</v>
          </cell>
        </row>
        <row r="47">
          <cell r="C47">
            <v>22</v>
          </cell>
          <cell r="D47">
            <v>21</v>
          </cell>
          <cell r="E47">
            <v>18</v>
          </cell>
          <cell r="F47">
            <v>18</v>
          </cell>
          <cell r="G47">
            <v>23</v>
          </cell>
        </row>
        <row r="54">
          <cell r="C54">
            <v>2460</v>
          </cell>
          <cell r="D54">
            <v>2413</v>
          </cell>
          <cell r="E54">
            <v>2384</v>
          </cell>
          <cell r="F54">
            <v>2364</v>
          </cell>
          <cell r="G54">
            <v>2334</v>
          </cell>
        </row>
        <row r="55">
          <cell r="C55">
            <v>4783</v>
          </cell>
          <cell r="D55">
            <v>4773</v>
          </cell>
          <cell r="E55">
            <v>4722</v>
          </cell>
          <cell r="F55">
            <v>4721</v>
          </cell>
          <cell r="G55">
            <v>4702</v>
          </cell>
        </row>
        <row r="56">
          <cell r="C56">
            <v>10617</v>
          </cell>
          <cell r="D56">
            <v>10590</v>
          </cell>
          <cell r="E56">
            <v>10573</v>
          </cell>
          <cell r="F56">
            <v>10511</v>
          </cell>
          <cell r="G56">
            <v>10470</v>
          </cell>
        </row>
        <row r="57">
          <cell r="C57">
            <v>36</v>
          </cell>
          <cell r="D57">
            <v>34</v>
          </cell>
          <cell r="E57">
            <v>35</v>
          </cell>
          <cell r="F57">
            <v>39</v>
          </cell>
          <cell r="G57">
            <v>46</v>
          </cell>
        </row>
      </sheetData>
      <sheetData sheetId="2">
        <row r="4">
          <cell r="C4">
            <v>123375</v>
          </cell>
          <cell r="D4">
            <v>122227</v>
          </cell>
          <cell r="E4">
            <v>120040</v>
          </cell>
          <cell r="F4">
            <v>119008</v>
          </cell>
          <cell r="G4">
            <v>119409</v>
          </cell>
        </row>
        <row r="5">
          <cell r="C5">
            <v>41610</v>
          </cell>
          <cell r="D5">
            <v>42007</v>
          </cell>
          <cell r="E5">
            <v>42496</v>
          </cell>
          <cell r="F5">
            <v>42804</v>
          </cell>
          <cell r="G5">
            <v>43216</v>
          </cell>
        </row>
        <row r="6">
          <cell r="C6">
            <v>133883</v>
          </cell>
          <cell r="D6">
            <v>134983</v>
          </cell>
          <cell r="E6">
            <v>136552</v>
          </cell>
          <cell r="F6">
            <v>137778</v>
          </cell>
          <cell r="G6">
            <v>140432</v>
          </cell>
        </row>
        <row r="13">
          <cell r="C13">
            <v>23301</v>
          </cell>
          <cell r="D13">
            <v>22950</v>
          </cell>
          <cell r="E13">
            <v>22344</v>
          </cell>
          <cell r="F13">
            <v>22066</v>
          </cell>
          <cell r="G13">
            <v>21931</v>
          </cell>
        </row>
        <row r="14">
          <cell r="C14">
            <v>8626</v>
          </cell>
          <cell r="D14">
            <v>8737</v>
          </cell>
          <cell r="E14">
            <v>8809</v>
          </cell>
          <cell r="F14">
            <v>8840</v>
          </cell>
          <cell r="G14">
            <v>8856</v>
          </cell>
        </row>
        <row r="15">
          <cell r="C15">
            <v>23138</v>
          </cell>
          <cell r="D15">
            <v>23223</v>
          </cell>
          <cell r="E15">
            <v>23314</v>
          </cell>
          <cell r="F15">
            <v>23375</v>
          </cell>
          <cell r="G15">
            <v>23669</v>
          </cell>
        </row>
        <row r="22">
          <cell r="C22">
            <v>4936</v>
          </cell>
          <cell r="D22">
            <v>4885</v>
          </cell>
          <cell r="E22">
            <v>4743</v>
          </cell>
          <cell r="F22">
            <v>4650</v>
          </cell>
          <cell r="G22">
            <v>4579</v>
          </cell>
        </row>
        <row r="23">
          <cell r="C23">
            <v>1526</v>
          </cell>
          <cell r="D23">
            <v>1533</v>
          </cell>
          <cell r="E23">
            <v>1547</v>
          </cell>
          <cell r="F23">
            <v>1558</v>
          </cell>
          <cell r="G23">
            <v>1564</v>
          </cell>
        </row>
        <row r="24">
          <cell r="C24">
            <v>5666</v>
          </cell>
          <cell r="D24">
            <v>5637</v>
          </cell>
          <cell r="E24">
            <v>5616</v>
          </cell>
          <cell r="F24">
            <v>5585</v>
          </cell>
          <cell r="G24">
            <v>5630</v>
          </cell>
        </row>
        <row r="31">
          <cell r="C31">
            <v>9259</v>
          </cell>
          <cell r="D31">
            <v>9046</v>
          </cell>
          <cell r="E31">
            <v>8761</v>
          </cell>
          <cell r="F31">
            <v>8688</v>
          </cell>
          <cell r="G31">
            <v>8709</v>
          </cell>
        </row>
        <row r="32">
          <cell r="C32">
            <v>3238</v>
          </cell>
          <cell r="D32">
            <v>3302</v>
          </cell>
          <cell r="E32">
            <v>3272</v>
          </cell>
          <cell r="F32">
            <v>3284</v>
          </cell>
          <cell r="G32">
            <v>3299</v>
          </cell>
        </row>
        <row r="33">
          <cell r="C33">
            <v>9940</v>
          </cell>
          <cell r="D33">
            <v>9971</v>
          </cell>
          <cell r="E33">
            <v>10017</v>
          </cell>
          <cell r="F33">
            <v>10103</v>
          </cell>
          <cell r="G33">
            <v>10251</v>
          </cell>
        </row>
        <row r="40">
          <cell r="C40">
            <v>4097</v>
          </cell>
          <cell r="D40">
            <v>4079</v>
          </cell>
          <cell r="E40">
            <v>3993</v>
          </cell>
          <cell r="F40">
            <v>3929</v>
          </cell>
          <cell r="G40">
            <v>3926</v>
          </cell>
        </row>
        <row r="41">
          <cell r="C41">
            <v>2234</v>
          </cell>
          <cell r="D41">
            <v>2267</v>
          </cell>
          <cell r="E41">
            <v>2334</v>
          </cell>
          <cell r="F41">
            <v>2340</v>
          </cell>
          <cell r="G41">
            <v>2352</v>
          </cell>
        </row>
        <row r="42">
          <cell r="C42">
            <v>3552</v>
          </cell>
          <cell r="D42">
            <v>3600</v>
          </cell>
          <cell r="E42">
            <v>3611</v>
          </cell>
          <cell r="F42">
            <v>3633</v>
          </cell>
          <cell r="G42">
            <v>3676</v>
          </cell>
        </row>
        <row r="49">
          <cell r="C49">
            <v>5009</v>
          </cell>
          <cell r="D49">
            <v>4940</v>
          </cell>
          <cell r="E49">
            <v>4847</v>
          </cell>
          <cell r="F49">
            <v>4799</v>
          </cell>
          <cell r="G49">
            <v>4717</v>
          </cell>
        </row>
        <row r="50">
          <cell r="C50">
            <v>1628</v>
          </cell>
          <cell r="D50">
            <v>1635</v>
          </cell>
          <cell r="E50">
            <v>1656</v>
          </cell>
          <cell r="F50">
            <v>1658</v>
          </cell>
          <cell r="G50">
            <v>1641</v>
          </cell>
        </row>
        <row r="51">
          <cell r="C51">
            <v>3980</v>
          </cell>
          <cell r="D51">
            <v>4015</v>
          </cell>
          <cell r="E51">
            <v>4070</v>
          </cell>
          <cell r="F51">
            <v>4054</v>
          </cell>
          <cell r="G51">
            <v>4112</v>
          </cell>
        </row>
      </sheetData>
      <sheetData sheetId="3">
        <row r="4">
          <cell r="C4">
            <v>234184</v>
          </cell>
          <cell r="D4">
            <v>233533</v>
          </cell>
          <cell r="E4">
            <v>232551</v>
          </cell>
          <cell r="F4">
            <v>232476</v>
          </cell>
          <cell r="G4">
            <v>234609</v>
          </cell>
        </row>
        <row r="5">
          <cell r="C5">
            <v>40701</v>
          </cell>
          <cell r="D5">
            <v>41287</v>
          </cell>
          <cell r="E5">
            <v>41558</v>
          </cell>
          <cell r="F5">
            <v>41906</v>
          </cell>
          <cell r="G5">
            <v>42542</v>
          </cell>
        </row>
        <row r="6">
          <cell r="C6">
            <v>23983</v>
          </cell>
          <cell r="D6">
            <v>24397</v>
          </cell>
          <cell r="E6">
            <v>24979</v>
          </cell>
          <cell r="F6">
            <v>25208</v>
          </cell>
          <cell r="G6">
            <v>25906</v>
          </cell>
        </row>
        <row r="13">
          <cell r="C13">
            <v>42273</v>
          </cell>
          <cell r="D13">
            <v>41931</v>
          </cell>
          <cell r="E13">
            <v>41451</v>
          </cell>
          <cell r="F13">
            <v>41178</v>
          </cell>
          <cell r="G13">
            <v>41138</v>
          </cell>
        </row>
        <row r="14">
          <cell r="C14">
            <v>6156</v>
          </cell>
          <cell r="D14">
            <v>6285</v>
          </cell>
          <cell r="E14">
            <v>6224</v>
          </cell>
          <cell r="F14">
            <v>6271</v>
          </cell>
          <cell r="G14">
            <v>6312</v>
          </cell>
        </row>
        <row r="15">
          <cell r="C15">
            <v>6636</v>
          </cell>
          <cell r="D15">
            <v>6694</v>
          </cell>
          <cell r="E15">
            <v>6792</v>
          </cell>
          <cell r="F15">
            <v>6832</v>
          </cell>
          <cell r="G15">
            <v>7006</v>
          </cell>
        </row>
        <row r="22">
          <cell r="C22">
            <v>9632</v>
          </cell>
          <cell r="D22">
            <v>9541</v>
          </cell>
          <cell r="E22">
            <v>9374</v>
          </cell>
          <cell r="F22">
            <v>9285</v>
          </cell>
          <cell r="G22">
            <v>9220</v>
          </cell>
        </row>
        <row r="23">
          <cell r="C23">
            <v>1403</v>
          </cell>
          <cell r="D23">
            <v>1403</v>
          </cell>
          <cell r="E23">
            <v>1400</v>
          </cell>
          <cell r="F23">
            <v>1377</v>
          </cell>
          <cell r="G23">
            <v>1351</v>
          </cell>
        </row>
        <row r="24">
          <cell r="C24">
            <v>1093</v>
          </cell>
          <cell r="D24">
            <v>1111</v>
          </cell>
          <cell r="E24">
            <v>1132</v>
          </cell>
          <cell r="F24">
            <v>1131</v>
          </cell>
          <cell r="G24">
            <v>1202</v>
          </cell>
        </row>
        <row r="31">
          <cell r="C31">
            <v>16991</v>
          </cell>
          <cell r="D31">
            <v>16810</v>
          </cell>
          <cell r="E31">
            <v>16557</v>
          </cell>
          <cell r="F31">
            <v>16517</v>
          </cell>
          <cell r="G31">
            <v>16622</v>
          </cell>
        </row>
        <row r="32">
          <cell r="C32">
            <v>2389</v>
          </cell>
          <cell r="D32">
            <v>2444</v>
          </cell>
          <cell r="E32">
            <v>2377</v>
          </cell>
          <cell r="F32">
            <v>2428</v>
          </cell>
          <cell r="G32">
            <v>2464</v>
          </cell>
        </row>
        <row r="33">
          <cell r="C33">
            <v>3057</v>
          </cell>
          <cell r="D33">
            <v>3065</v>
          </cell>
          <cell r="E33">
            <v>3116</v>
          </cell>
          <cell r="F33">
            <v>3130</v>
          </cell>
          <cell r="G33">
            <v>3173</v>
          </cell>
        </row>
        <row r="40">
          <cell r="C40">
            <v>7467</v>
          </cell>
          <cell r="D40">
            <v>7465</v>
          </cell>
          <cell r="E40">
            <v>7423</v>
          </cell>
          <cell r="F40">
            <v>7371</v>
          </cell>
          <cell r="G40">
            <v>7352</v>
          </cell>
        </row>
        <row r="41">
          <cell r="C41">
            <v>1300</v>
          </cell>
          <cell r="D41">
            <v>1364</v>
          </cell>
          <cell r="E41">
            <v>1393</v>
          </cell>
          <cell r="F41">
            <v>1398</v>
          </cell>
          <cell r="G41">
            <v>1424</v>
          </cell>
        </row>
        <row r="42">
          <cell r="C42">
            <v>1116</v>
          </cell>
          <cell r="D42">
            <v>1117</v>
          </cell>
          <cell r="E42">
            <v>1122</v>
          </cell>
          <cell r="F42">
            <v>1133</v>
          </cell>
          <cell r="G42">
            <v>1178</v>
          </cell>
        </row>
        <row r="49">
          <cell r="C49">
            <v>8183</v>
          </cell>
          <cell r="D49">
            <v>8115</v>
          </cell>
          <cell r="E49">
            <v>8097</v>
          </cell>
          <cell r="F49">
            <v>8005</v>
          </cell>
          <cell r="G49">
            <v>7944</v>
          </cell>
        </row>
        <row r="50">
          <cell r="C50">
            <v>1064</v>
          </cell>
          <cell r="D50">
            <v>1074</v>
          </cell>
          <cell r="E50">
            <v>1054</v>
          </cell>
          <cell r="F50">
            <v>1068</v>
          </cell>
          <cell r="G50">
            <v>1073</v>
          </cell>
        </row>
        <row r="51">
          <cell r="C51">
            <v>1370</v>
          </cell>
          <cell r="D51">
            <v>1401</v>
          </cell>
          <cell r="E51">
            <v>1422</v>
          </cell>
          <cell r="F51">
            <v>1438</v>
          </cell>
          <cell r="G51">
            <v>1453</v>
          </cell>
        </row>
      </sheetData>
      <sheetData sheetId="4">
        <row r="4">
          <cell r="C4">
            <v>141988</v>
          </cell>
          <cell r="D4">
            <v>141267</v>
          </cell>
          <cell r="E4">
            <v>140875</v>
          </cell>
          <cell r="F4">
            <v>140660</v>
          </cell>
          <cell r="G4">
            <v>142042</v>
          </cell>
        </row>
        <row r="5">
          <cell r="C5">
            <v>71443</v>
          </cell>
          <cell r="D5">
            <v>74236</v>
          </cell>
          <cell r="E5">
            <v>76630</v>
          </cell>
          <cell r="F5">
            <v>78984</v>
          </cell>
          <cell r="G5">
            <v>82473</v>
          </cell>
        </row>
        <row r="6">
          <cell r="C6">
            <v>74428</v>
          </cell>
          <cell r="D6">
            <v>72634</v>
          </cell>
          <cell r="E6">
            <v>70462</v>
          </cell>
          <cell r="F6">
            <v>68868</v>
          </cell>
          <cell r="G6">
            <v>67414</v>
          </cell>
        </row>
        <row r="7">
          <cell r="C7">
            <v>11009</v>
          </cell>
          <cell r="D7">
            <v>11080</v>
          </cell>
          <cell r="E7">
            <v>11121</v>
          </cell>
          <cell r="F7">
            <v>11078</v>
          </cell>
          <cell r="G7">
            <v>11128</v>
          </cell>
        </row>
        <row r="14">
          <cell r="C14">
            <v>26689</v>
          </cell>
          <cell r="D14">
            <v>26324</v>
          </cell>
          <cell r="E14">
            <v>26090</v>
          </cell>
          <cell r="F14">
            <v>25815</v>
          </cell>
          <cell r="G14">
            <v>25717</v>
          </cell>
        </row>
        <row r="15">
          <cell r="C15">
            <v>13911</v>
          </cell>
          <cell r="D15">
            <v>14385</v>
          </cell>
          <cell r="E15">
            <v>14641</v>
          </cell>
          <cell r="F15">
            <v>15019</v>
          </cell>
          <cell r="G15">
            <v>15552</v>
          </cell>
        </row>
        <row r="16">
          <cell r="C16">
            <v>12385</v>
          </cell>
          <cell r="D16">
            <v>12111</v>
          </cell>
          <cell r="E16">
            <v>11645</v>
          </cell>
          <cell r="F16">
            <v>11369</v>
          </cell>
          <cell r="G16">
            <v>11102</v>
          </cell>
        </row>
        <row r="17">
          <cell r="C17">
            <v>2080</v>
          </cell>
          <cell r="D17">
            <v>2090</v>
          </cell>
          <cell r="E17">
            <v>2091</v>
          </cell>
          <cell r="F17">
            <v>2078</v>
          </cell>
          <cell r="G17">
            <v>2085</v>
          </cell>
        </row>
        <row r="24">
          <cell r="C24">
            <v>5320</v>
          </cell>
          <cell r="D24">
            <v>5264</v>
          </cell>
          <cell r="E24">
            <v>5145</v>
          </cell>
          <cell r="F24">
            <v>5078</v>
          </cell>
          <cell r="G24">
            <v>5054</v>
          </cell>
        </row>
        <row r="25">
          <cell r="C25">
            <v>2677</v>
          </cell>
          <cell r="D25">
            <v>2763</v>
          </cell>
          <cell r="E25">
            <v>2851</v>
          </cell>
          <cell r="F25">
            <v>2904</v>
          </cell>
          <cell r="G25">
            <v>3003</v>
          </cell>
        </row>
        <row r="26">
          <cell r="C26">
            <v>3725</v>
          </cell>
          <cell r="D26">
            <v>3618</v>
          </cell>
          <cell r="E26">
            <v>3493</v>
          </cell>
          <cell r="F26">
            <v>3395</v>
          </cell>
          <cell r="G26">
            <v>3286</v>
          </cell>
        </row>
        <row r="27">
          <cell r="C27">
            <v>406</v>
          </cell>
          <cell r="D27">
            <v>410</v>
          </cell>
          <cell r="E27">
            <v>417</v>
          </cell>
          <cell r="F27">
            <v>416</v>
          </cell>
          <cell r="G27">
            <v>430</v>
          </cell>
        </row>
        <row r="34">
          <cell r="C34">
            <v>10642</v>
          </cell>
          <cell r="D34">
            <v>10399</v>
          </cell>
          <cell r="E34">
            <v>10308</v>
          </cell>
          <cell r="F34">
            <v>10231</v>
          </cell>
          <cell r="G34">
            <v>10239</v>
          </cell>
        </row>
        <row r="35">
          <cell r="C35">
            <v>6714</v>
          </cell>
          <cell r="D35">
            <v>6934</v>
          </cell>
          <cell r="E35">
            <v>6960</v>
          </cell>
          <cell r="F35">
            <v>7156</v>
          </cell>
          <cell r="G35">
            <v>7400</v>
          </cell>
        </row>
        <row r="36">
          <cell r="C36">
            <v>4215</v>
          </cell>
          <cell r="D36">
            <v>4125</v>
          </cell>
          <cell r="E36">
            <v>3921</v>
          </cell>
          <cell r="F36">
            <v>3835</v>
          </cell>
          <cell r="G36">
            <v>3777</v>
          </cell>
        </row>
        <row r="37">
          <cell r="C37">
            <v>866</v>
          </cell>
          <cell r="D37">
            <v>861</v>
          </cell>
          <cell r="E37">
            <v>861</v>
          </cell>
          <cell r="F37">
            <v>853</v>
          </cell>
          <cell r="G37">
            <v>843</v>
          </cell>
        </row>
        <row r="44">
          <cell r="C44">
            <v>4998</v>
          </cell>
          <cell r="D44">
            <v>5002</v>
          </cell>
          <cell r="E44">
            <v>4995</v>
          </cell>
          <cell r="F44">
            <v>4949</v>
          </cell>
          <cell r="G44">
            <v>4943</v>
          </cell>
        </row>
        <row r="45">
          <cell r="C45">
            <v>2242</v>
          </cell>
          <cell r="D45">
            <v>2318</v>
          </cell>
          <cell r="E45">
            <v>2378</v>
          </cell>
          <cell r="F45">
            <v>2445</v>
          </cell>
          <cell r="G45">
            <v>2553</v>
          </cell>
        </row>
        <row r="46">
          <cell r="C46">
            <v>2228</v>
          </cell>
          <cell r="D46">
            <v>2204</v>
          </cell>
          <cell r="E46">
            <v>2137</v>
          </cell>
          <cell r="F46">
            <v>2087</v>
          </cell>
          <cell r="G46">
            <v>2036</v>
          </cell>
        </row>
        <row r="47">
          <cell r="C47">
            <v>415</v>
          </cell>
          <cell r="D47">
            <v>422</v>
          </cell>
          <cell r="E47">
            <v>428</v>
          </cell>
          <cell r="F47">
            <v>421</v>
          </cell>
          <cell r="G47">
            <v>422</v>
          </cell>
        </row>
        <row r="54">
          <cell r="C54">
            <v>5729</v>
          </cell>
          <cell r="D54">
            <v>5659</v>
          </cell>
          <cell r="E54">
            <v>5642</v>
          </cell>
          <cell r="F54">
            <v>5557</v>
          </cell>
          <cell r="G54">
            <v>5481</v>
          </cell>
        </row>
        <row r="55">
          <cell r="C55">
            <v>2278</v>
          </cell>
          <cell r="D55">
            <v>2370</v>
          </cell>
          <cell r="E55">
            <v>2452</v>
          </cell>
          <cell r="F55">
            <v>2514</v>
          </cell>
          <cell r="G55">
            <v>2596</v>
          </cell>
        </row>
        <row r="56">
          <cell r="C56">
            <v>2217</v>
          </cell>
          <cell r="D56">
            <v>2164</v>
          </cell>
          <cell r="E56">
            <v>2094</v>
          </cell>
          <cell r="F56">
            <v>2052</v>
          </cell>
          <cell r="G56">
            <v>2003</v>
          </cell>
        </row>
        <row r="57">
          <cell r="C57">
            <v>393</v>
          </cell>
          <cell r="D57">
            <v>397</v>
          </cell>
          <cell r="E57">
            <v>385</v>
          </cell>
          <cell r="F57">
            <v>388</v>
          </cell>
          <cell r="G57">
            <v>390</v>
          </cell>
        </row>
      </sheetData>
      <sheetData sheetId="5">
        <row r="10">
          <cell r="C10">
            <v>5121</v>
          </cell>
          <cell r="D10">
            <v>6385</v>
          </cell>
        </row>
        <row r="11">
          <cell r="C11">
            <v>864</v>
          </cell>
          <cell r="D11">
            <v>1793</v>
          </cell>
        </row>
        <row r="12">
          <cell r="C12">
            <v>612</v>
          </cell>
          <cell r="D12">
            <v>1100</v>
          </cell>
        </row>
        <row r="13">
          <cell r="C13">
            <v>1181</v>
          </cell>
          <cell r="D13">
            <v>2211</v>
          </cell>
        </row>
        <row r="14">
          <cell r="C14">
            <v>1727</v>
          </cell>
          <cell r="D14">
            <v>3118</v>
          </cell>
        </row>
        <row r="15">
          <cell r="C15">
            <v>2268</v>
          </cell>
          <cell r="D15">
            <v>3795</v>
          </cell>
        </row>
        <row r="16">
          <cell r="C16">
            <v>11623</v>
          </cell>
          <cell r="D16">
            <v>16832</v>
          </cell>
        </row>
        <row r="17">
          <cell r="C17">
            <v>3576</v>
          </cell>
          <cell r="D17">
            <v>5869</v>
          </cell>
        </row>
        <row r="18">
          <cell r="C18">
            <v>1378</v>
          </cell>
          <cell r="D18">
            <v>2311</v>
          </cell>
        </row>
        <row r="19">
          <cell r="C19">
            <v>7886</v>
          </cell>
          <cell r="D19">
            <v>10872</v>
          </cell>
        </row>
        <row r="20">
          <cell r="C20">
            <v>7750</v>
          </cell>
          <cell r="D20">
            <v>13101</v>
          </cell>
        </row>
        <row r="21">
          <cell r="C21">
            <v>4091</v>
          </cell>
          <cell r="D21">
            <v>5749</v>
          </cell>
        </row>
        <row r="22">
          <cell r="C22">
            <v>3177</v>
          </cell>
          <cell r="D22">
            <v>5543</v>
          </cell>
        </row>
        <row r="23">
          <cell r="C23">
            <v>3202</v>
          </cell>
          <cell r="D23">
            <v>6259</v>
          </cell>
        </row>
      </sheetData>
      <sheetData sheetId="6">
        <row r="10">
          <cell r="C10">
            <v>6385</v>
          </cell>
          <cell r="D10">
            <v>11</v>
          </cell>
          <cell r="E10">
            <v>1.6999999999999999E-3</v>
          </cell>
          <cell r="F10">
            <v>72</v>
          </cell>
          <cell r="G10">
            <v>-2</v>
          </cell>
          <cell r="H10">
            <v>-2.7E-2</v>
          </cell>
          <cell r="I10">
            <v>1176</v>
          </cell>
          <cell r="J10">
            <v>-21</v>
          </cell>
          <cell r="K10">
            <v>-1.7500000000000002E-2</v>
          </cell>
          <cell r="L10">
            <v>5121</v>
          </cell>
          <cell r="M10">
            <v>33</v>
          </cell>
          <cell r="N10">
            <v>6.4999999999999997E-3</v>
          </cell>
          <cell r="O10">
            <v>16</v>
          </cell>
          <cell r="P10">
            <v>1</v>
          </cell>
          <cell r="Q10">
            <v>6.6699999999999995E-2</v>
          </cell>
        </row>
        <row r="11">
          <cell r="C11">
            <v>1793</v>
          </cell>
          <cell r="D11">
            <v>-33</v>
          </cell>
          <cell r="E11">
            <v>-1.8100000000000002E-2</v>
          </cell>
          <cell r="F11">
            <v>356</v>
          </cell>
          <cell r="G11">
            <v>0</v>
          </cell>
          <cell r="H11">
            <v>0</v>
          </cell>
          <cell r="I11">
            <v>568</v>
          </cell>
          <cell r="J11">
            <v>-11</v>
          </cell>
          <cell r="K11">
            <v>-1.9E-2</v>
          </cell>
          <cell r="L11">
            <v>864</v>
          </cell>
          <cell r="M11">
            <v>-21</v>
          </cell>
          <cell r="N11">
            <v>-2.3699999999999999E-2</v>
          </cell>
          <cell r="O11">
            <v>5</v>
          </cell>
          <cell r="P11">
            <v>-1</v>
          </cell>
          <cell r="Q11">
            <v>-0.16669999999999999</v>
          </cell>
        </row>
        <row r="12">
          <cell r="C12">
            <v>1100</v>
          </cell>
          <cell r="D12">
            <v>-17</v>
          </cell>
          <cell r="E12">
            <v>-1.52E-2</v>
          </cell>
          <cell r="F12">
            <v>98</v>
          </cell>
          <cell r="G12">
            <v>-1</v>
          </cell>
          <cell r="H12">
            <v>-1.01E-2</v>
          </cell>
          <cell r="I12">
            <v>387</v>
          </cell>
          <cell r="J12">
            <v>-15</v>
          </cell>
          <cell r="K12">
            <v>-3.73E-2</v>
          </cell>
          <cell r="L12">
            <v>612</v>
          </cell>
          <cell r="M12">
            <v>-1</v>
          </cell>
          <cell r="N12">
            <v>-1.6000000000000001E-3</v>
          </cell>
          <cell r="O12">
            <v>3</v>
          </cell>
          <cell r="P12">
            <v>0</v>
          </cell>
          <cell r="Q12">
            <v>0</v>
          </cell>
        </row>
        <row r="13">
          <cell r="C13">
            <v>2211</v>
          </cell>
          <cell r="D13">
            <v>-31</v>
          </cell>
          <cell r="E13">
            <v>-1.38E-2</v>
          </cell>
          <cell r="F13">
            <v>199</v>
          </cell>
          <cell r="G13">
            <v>17</v>
          </cell>
          <cell r="H13">
            <v>9.3399999999999997E-2</v>
          </cell>
          <cell r="I13">
            <v>826</v>
          </cell>
          <cell r="J13">
            <v>-31</v>
          </cell>
          <cell r="K13">
            <v>-3.6200000000000003E-2</v>
          </cell>
          <cell r="L13">
            <v>1181</v>
          </cell>
          <cell r="M13">
            <v>-17</v>
          </cell>
          <cell r="N13">
            <v>-1.4200000000000001E-2</v>
          </cell>
          <cell r="O13">
            <v>5</v>
          </cell>
          <cell r="P13">
            <v>0</v>
          </cell>
          <cell r="Q13">
            <v>0</v>
          </cell>
        </row>
        <row r="14">
          <cell r="C14">
            <v>3118</v>
          </cell>
          <cell r="D14">
            <v>-23</v>
          </cell>
          <cell r="E14">
            <v>-7.3000000000000001E-3</v>
          </cell>
          <cell r="F14">
            <v>493</v>
          </cell>
          <cell r="G14">
            <v>-12</v>
          </cell>
          <cell r="H14">
            <v>-2.3800000000000002E-2</v>
          </cell>
          <cell r="I14">
            <v>894</v>
          </cell>
          <cell r="J14">
            <v>-11</v>
          </cell>
          <cell r="K14">
            <v>-1.2200000000000001E-2</v>
          </cell>
          <cell r="L14">
            <v>1727</v>
          </cell>
          <cell r="M14">
            <v>0</v>
          </cell>
          <cell r="N14">
            <v>0</v>
          </cell>
          <cell r="O14">
            <v>4</v>
          </cell>
          <cell r="P14">
            <v>0</v>
          </cell>
          <cell r="Q14">
            <v>0</v>
          </cell>
        </row>
        <row r="15">
          <cell r="C15">
            <v>3795</v>
          </cell>
          <cell r="D15">
            <v>-42</v>
          </cell>
          <cell r="E15">
            <v>-1.09E-2</v>
          </cell>
          <cell r="F15">
            <v>305</v>
          </cell>
          <cell r="G15">
            <v>-2</v>
          </cell>
          <cell r="H15">
            <v>-6.4999999999999997E-3</v>
          </cell>
          <cell r="I15">
            <v>1215</v>
          </cell>
          <cell r="J15">
            <v>-24</v>
          </cell>
          <cell r="K15">
            <v>-1.9400000000000001E-2</v>
          </cell>
          <cell r="L15">
            <v>2268</v>
          </cell>
          <cell r="M15">
            <v>-14</v>
          </cell>
          <cell r="N15">
            <v>-6.1000000000000004E-3</v>
          </cell>
          <cell r="O15">
            <v>7</v>
          </cell>
          <cell r="P15">
            <v>-2</v>
          </cell>
          <cell r="Q15">
            <v>-0.22220000000000001</v>
          </cell>
        </row>
        <row r="16">
          <cell r="C16">
            <v>16832</v>
          </cell>
          <cell r="D16">
            <v>117</v>
          </cell>
          <cell r="E16">
            <v>7.0000000000000001E-3</v>
          </cell>
          <cell r="F16">
            <v>1145</v>
          </cell>
          <cell r="G16">
            <v>2</v>
          </cell>
          <cell r="H16">
            <v>1.6999999999999999E-3</v>
          </cell>
          <cell r="I16">
            <v>4031</v>
          </cell>
          <cell r="J16">
            <v>16</v>
          </cell>
          <cell r="K16">
            <v>4.0000000000000001E-3</v>
          </cell>
          <cell r="L16">
            <v>11623</v>
          </cell>
          <cell r="M16">
            <v>89</v>
          </cell>
          <cell r="N16">
            <v>7.7000000000000002E-3</v>
          </cell>
          <cell r="O16">
            <v>33</v>
          </cell>
          <cell r="P16">
            <v>10</v>
          </cell>
          <cell r="Q16">
            <v>0.43480000000000002</v>
          </cell>
        </row>
        <row r="17">
          <cell r="C17">
            <v>5869</v>
          </cell>
          <cell r="D17">
            <v>6</v>
          </cell>
          <cell r="E17">
            <v>1E-3</v>
          </cell>
          <cell r="F17">
            <v>492</v>
          </cell>
          <cell r="G17">
            <v>-4</v>
          </cell>
          <cell r="H17">
            <v>-8.0999999999999996E-3</v>
          </cell>
          <cell r="I17">
            <v>1797</v>
          </cell>
          <cell r="J17">
            <v>-9</v>
          </cell>
          <cell r="K17">
            <v>-5.0000000000000001E-3</v>
          </cell>
          <cell r="L17">
            <v>3576</v>
          </cell>
          <cell r="M17">
            <v>21</v>
          </cell>
          <cell r="N17">
            <v>5.8999999999999999E-3</v>
          </cell>
          <cell r="O17">
            <v>4</v>
          </cell>
          <cell r="P17">
            <v>-2</v>
          </cell>
          <cell r="Q17">
            <v>-0.33329999999999999</v>
          </cell>
        </row>
        <row r="18">
          <cell r="C18">
            <v>2311</v>
          </cell>
          <cell r="D18">
            <v>-7</v>
          </cell>
          <cell r="E18">
            <v>-3.0000000000000001E-3</v>
          </cell>
          <cell r="F18">
            <v>128</v>
          </cell>
          <cell r="G18">
            <v>3</v>
          </cell>
          <cell r="H18">
            <v>2.4E-2</v>
          </cell>
          <cell r="I18">
            <v>801</v>
          </cell>
          <cell r="J18">
            <v>-17</v>
          </cell>
          <cell r="K18">
            <v>-2.0799999999999999E-2</v>
          </cell>
          <cell r="L18">
            <v>1378</v>
          </cell>
          <cell r="M18">
            <v>5</v>
          </cell>
          <cell r="N18">
            <v>3.5999999999999999E-3</v>
          </cell>
          <cell r="O18">
            <v>4</v>
          </cell>
          <cell r="P18">
            <v>2</v>
          </cell>
          <cell r="Q18">
            <v>1</v>
          </cell>
        </row>
        <row r="19">
          <cell r="C19">
            <v>10872</v>
          </cell>
          <cell r="D19">
            <v>50</v>
          </cell>
          <cell r="E19">
            <v>4.5999999999999999E-3</v>
          </cell>
          <cell r="F19">
            <v>284</v>
          </cell>
          <cell r="G19">
            <v>2</v>
          </cell>
          <cell r="H19">
            <v>7.1000000000000004E-3</v>
          </cell>
          <cell r="I19">
            <v>2679</v>
          </cell>
          <cell r="J19">
            <v>-11</v>
          </cell>
          <cell r="K19">
            <v>-4.1000000000000003E-3</v>
          </cell>
          <cell r="L19">
            <v>7886</v>
          </cell>
          <cell r="M19">
            <v>51</v>
          </cell>
          <cell r="N19">
            <v>6.4999999999999997E-3</v>
          </cell>
          <cell r="O19">
            <v>23</v>
          </cell>
          <cell r="P19">
            <v>8</v>
          </cell>
          <cell r="Q19">
            <v>0.5333</v>
          </cell>
        </row>
        <row r="20">
          <cell r="C20">
            <v>13101</v>
          </cell>
          <cell r="D20">
            <v>150</v>
          </cell>
          <cell r="E20">
            <v>1.1599999999999999E-2</v>
          </cell>
          <cell r="F20">
            <v>1065</v>
          </cell>
          <cell r="G20">
            <v>5</v>
          </cell>
          <cell r="H20">
            <v>4.7000000000000002E-3</v>
          </cell>
          <cell r="I20">
            <v>4270</v>
          </cell>
          <cell r="J20">
            <v>73</v>
          </cell>
          <cell r="K20">
            <v>1.7399999999999999E-2</v>
          </cell>
          <cell r="L20">
            <v>7750</v>
          </cell>
          <cell r="M20">
            <v>70</v>
          </cell>
          <cell r="N20">
            <v>9.1000000000000004E-3</v>
          </cell>
          <cell r="O20">
            <v>16</v>
          </cell>
          <cell r="P20">
            <v>2</v>
          </cell>
          <cell r="Q20">
            <v>0.1429</v>
          </cell>
        </row>
        <row r="21">
          <cell r="C21">
            <v>5749</v>
          </cell>
          <cell r="D21">
            <v>-9</v>
          </cell>
          <cell r="E21">
            <v>-1.6000000000000001E-3</v>
          </cell>
          <cell r="F21">
            <v>385</v>
          </cell>
          <cell r="G21">
            <v>-3</v>
          </cell>
          <cell r="H21">
            <v>-7.7000000000000002E-3</v>
          </cell>
          <cell r="I21">
            <v>1258</v>
          </cell>
          <cell r="J21">
            <v>7</v>
          </cell>
          <cell r="K21">
            <v>5.5999999999999999E-3</v>
          </cell>
          <cell r="L21">
            <v>4091</v>
          </cell>
          <cell r="M21">
            <v>-15</v>
          </cell>
          <cell r="N21">
            <v>-3.7000000000000002E-3</v>
          </cell>
          <cell r="O21">
            <v>15</v>
          </cell>
          <cell r="P21">
            <v>2</v>
          </cell>
          <cell r="Q21">
            <v>0.15379999999999999</v>
          </cell>
        </row>
        <row r="22">
          <cell r="C22">
            <v>5543</v>
          </cell>
          <cell r="D22">
            <v>-30</v>
          </cell>
          <cell r="E22">
            <v>-5.4000000000000003E-3</v>
          </cell>
          <cell r="F22">
            <v>556</v>
          </cell>
          <cell r="G22">
            <v>4</v>
          </cell>
          <cell r="H22">
            <v>7.1999999999999998E-3</v>
          </cell>
          <cell r="I22">
            <v>1797</v>
          </cell>
          <cell r="J22">
            <v>-26</v>
          </cell>
          <cell r="K22">
            <v>-1.43E-2</v>
          </cell>
          <cell r="L22">
            <v>3177</v>
          </cell>
          <cell r="M22">
            <v>-10</v>
          </cell>
          <cell r="N22">
            <v>-3.0999999999999999E-3</v>
          </cell>
          <cell r="O22">
            <v>13</v>
          </cell>
          <cell r="P22">
            <v>2</v>
          </cell>
          <cell r="Q22">
            <v>0.18179999999999999</v>
          </cell>
        </row>
        <row r="23">
          <cell r="C23">
            <v>6259</v>
          </cell>
          <cell r="D23">
            <v>-44</v>
          </cell>
          <cell r="E23">
            <v>-7.0000000000000001E-3</v>
          </cell>
          <cell r="F23">
            <v>1393</v>
          </cell>
          <cell r="G23">
            <v>-31</v>
          </cell>
          <cell r="H23">
            <v>-2.18E-2</v>
          </cell>
          <cell r="I23">
            <v>1646</v>
          </cell>
          <cell r="J23">
            <v>0</v>
          </cell>
          <cell r="K23">
            <v>0</v>
          </cell>
          <cell r="L23">
            <v>3202</v>
          </cell>
          <cell r="M23">
            <v>-16</v>
          </cell>
          <cell r="N23">
            <v>-5.0000000000000001E-3</v>
          </cell>
          <cell r="O23">
            <v>18</v>
          </cell>
          <cell r="P23">
            <v>3</v>
          </cell>
          <cell r="Q23">
            <v>0.2</v>
          </cell>
        </row>
        <row r="33">
          <cell r="C33">
            <v>5121</v>
          </cell>
          <cell r="D33">
            <v>33</v>
          </cell>
          <cell r="E33">
            <v>6.4999999999999997E-3</v>
          </cell>
          <cell r="F33">
            <v>1706</v>
          </cell>
          <cell r="G33">
            <v>-7</v>
          </cell>
          <cell r="H33">
            <v>-4.1000000000000003E-3</v>
          </cell>
          <cell r="I33">
            <v>601</v>
          </cell>
          <cell r="J33">
            <v>-3</v>
          </cell>
          <cell r="K33">
            <v>-5.0000000000000001E-3</v>
          </cell>
          <cell r="L33">
            <v>2814</v>
          </cell>
          <cell r="M33">
            <v>43</v>
          </cell>
          <cell r="N33">
            <v>1.55E-2</v>
          </cell>
        </row>
        <row r="34">
          <cell r="C34">
            <v>864</v>
          </cell>
          <cell r="D34">
            <v>-21</v>
          </cell>
          <cell r="E34">
            <v>-2.3699999999999999E-2</v>
          </cell>
          <cell r="F34">
            <v>361</v>
          </cell>
          <cell r="G34">
            <v>-16</v>
          </cell>
          <cell r="H34">
            <v>-4.24E-2</v>
          </cell>
          <cell r="I34">
            <v>131</v>
          </cell>
          <cell r="J34">
            <v>5</v>
          </cell>
          <cell r="K34">
            <v>3.9699999999999999E-2</v>
          </cell>
          <cell r="L34">
            <v>372</v>
          </cell>
          <cell r="M34">
            <v>-10</v>
          </cell>
          <cell r="N34">
            <v>-2.6200000000000001E-2</v>
          </cell>
        </row>
        <row r="35">
          <cell r="C35">
            <v>612</v>
          </cell>
          <cell r="D35">
            <v>-1</v>
          </cell>
          <cell r="E35">
            <v>-1.6000000000000001E-3</v>
          </cell>
          <cell r="F35">
            <v>274</v>
          </cell>
          <cell r="G35">
            <v>0</v>
          </cell>
          <cell r="H35">
            <v>0</v>
          </cell>
          <cell r="I35">
            <v>87</v>
          </cell>
          <cell r="J35">
            <v>4</v>
          </cell>
          <cell r="K35">
            <v>4.82E-2</v>
          </cell>
          <cell r="L35">
            <v>251</v>
          </cell>
          <cell r="M35">
            <v>-5</v>
          </cell>
          <cell r="N35">
            <v>-1.95E-2</v>
          </cell>
        </row>
        <row r="36">
          <cell r="C36">
            <v>1181</v>
          </cell>
          <cell r="D36">
            <v>-17</v>
          </cell>
          <cell r="E36">
            <v>-1.4200000000000001E-2</v>
          </cell>
          <cell r="F36">
            <v>483</v>
          </cell>
          <cell r="G36">
            <v>-18</v>
          </cell>
          <cell r="H36">
            <v>-3.5900000000000001E-2</v>
          </cell>
          <cell r="I36">
            <v>185</v>
          </cell>
          <cell r="J36">
            <v>1</v>
          </cell>
          <cell r="K36">
            <v>5.4000000000000003E-3</v>
          </cell>
          <cell r="L36">
            <v>513</v>
          </cell>
          <cell r="M36">
            <v>0</v>
          </cell>
          <cell r="N36">
            <v>0</v>
          </cell>
        </row>
        <row r="37">
          <cell r="C37">
            <v>1727</v>
          </cell>
          <cell r="D37">
            <v>0</v>
          </cell>
          <cell r="E37">
            <v>0</v>
          </cell>
          <cell r="F37">
            <v>768</v>
          </cell>
          <cell r="G37">
            <v>-15</v>
          </cell>
          <cell r="H37">
            <v>-1.9199999999999998E-2</v>
          </cell>
          <cell r="I37">
            <v>255</v>
          </cell>
          <cell r="J37">
            <v>5</v>
          </cell>
          <cell r="K37">
            <v>0.02</v>
          </cell>
          <cell r="L37">
            <v>704</v>
          </cell>
          <cell r="M37">
            <v>10</v>
          </cell>
          <cell r="N37">
            <v>1.44E-2</v>
          </cell>
        </row>
        <row r="38">
          <cell r="C38">
            <v>2268</v>
          </cell>
          <cell r="D38">
            <v>-14</v>
          </cell>
          <cell r="E38">
            <v>-6.1000000000000004E-3</v>
          </cell>
          <cell r="F38">
            <v>987</v>
          </cell>
          <cell r="G38">
            <v>-15</v>
          </cell>
          <cell r="H38">
            <v>-1.4999999999999999E-2</v>
          </cell>
          <cell r="I38">
            <v>305</v>
          </cell>
          <cell r="J38">
            <v>-6</v>
          </cell>
          <cell r="K38">
            <v>-1.9300000000000001E-2</v>
          </cell>
          <cell r="L38">
            <v>976</v>
          </cell>
          <cell r="M38">
            <v>7</v>
          </cell>
          <cell r="N38">
            <v>7.1999999999999998E-3</v>
          </cell>
        </row>
        <row r="39">
          <cell r="C39">
            <v>11623</v>
          </cell>
          <cell r="D39">
            <v>89</v>
          </cell>
          <cell r="E39">
            <v>7.7000000000000002E-3</v>
          </cell>
          <cell r="F39">
            <v>4428</v>
          </cell>
          <cell r="G39">
            <v>14</v>
          </cell>
          <cell r="H39">
            <v>3.2000000000000002E-3</v>
          </cell>
          <cell r="I39">
            <v>1592</v>
          </cell>
          <cell r="J39">
            <v>1</v>
          </cell>
          <cell r="K39">
            <v>5.9999999999999995E-4</v>
          </cell>
          <cell r="L39">
            <v>5603</v>
          </cell>
          <cell r="M39">
            <v>74</v>
          </cell>
          <cell r="N39">
            <v>1.34E-2</v>
          </cell>
        </row>
        <row r="40">
          <cell r="C40">
            <v>3576</v>
          </cell>
          <cell r="D40">
            <v>21</v>
          </cell>
          <cell r="E40">
            <v>5.8999999999999999E-3</v>
          </cell>
          <cell r="F40">
            <v>1413</v>
          </cell>
          <cell r="G40">
            <v>-24</v>
          </cell>
          <cell r="H40">
            <v>-1.67E-2</v>
          </cell>
          <cell r="I40">
            <v>883</v>
          </cell>
          <cell r="J40">
            <v>10</v>
          </cell>
          <cell r="K40">
            <v>1.15E-2</v>
          </cell>
          <cell r="L40">
            <v>1280</v>
          </cell>
          <cell r="M40">
            <v>35</v>
          </cell>
          <cell r="N40">
            <v>2.81E-2</v>
          </cell>
        </row>
        <row r="41">
          <cell r="C41">
            <v>1378</v>
          </cell>
          <cell r="D41">
            <v>5</v>
          </cell>
          <cell r="E41">
            <v>3.5999999999999999E-3</v>
          </cell>
          <cell r="F41">
            <v>607</v>
          </cell>
          <cell r="G41">
            <v>5</v>
          </cell>
          <cell r="H41">
            <v>8.3000000000000001E-3</v>
          </cell>
          <cell r="I41">
            <v>269</v>
          </cell>
          <cell r="J41">
            <v>6</v>
          </cell>
          <cell r="K41">
            <v>2.2800000000000001E-2</v>
          </cell>
          <cell r="L41">
            <v>502</v>
          </cell>
          <cell r="M41">
            <v>-6</v>
          </cell>
          <cell r="N41">
            <v>-1.18E-2</v>
          </cell>
        </row>
        <row r="42">
          <cell r="C42">
            <v>7886</v>
          </cell>
          <cell r="D42">
            <v>51</v>
          </cell>
          <cell r="E42">
            <v>6.4999999999999997E-3</v>
          </cell>
          <cell r="F42">
            <v>2968</v>
          </cell>
          <cell r="G42">
            <v>20</v>
          </cell>
          <cell r="H42">
            <v>6.7999999999999996E-3</v>
          </cell>
          <cell r="I42">
            <v>1782</v>
          </cell>
          <cell r="J42">
            <v>-10</v>
          </cell>
          <cell r="K42">
            <v>-5.5999999999999999E-3</v>
          </cell>
          <cell r="L42">
            <v>3136</v>
          </cell>
          <cell r="M42">
            <v>41</v>
          </cell>
          <cell r="N42">
            <v>1.32E-2</v>
          </cell>
        </row>
        <row r="43">
          <cell r="C43">
            <v>7750</v>
          </cell>
          <cell r="D43">
            <v>70</v>
          </cell>
          <cell r="E43">
            <v>9.1000000000000004E-3</v>
          </cell>
          <cell r="F43">
            <v>3219</v>
          </cell>
          <cell r="G43">
            <v>3</v>
          </cell>
          <cell r="H43">
            <v>8.9999999999999998E-4</v>
          </cell>
          <cell r="I43">
            <v>1125</v>
          </cell>
          <cell r="J43">
            <v>20</v>
          </cell>
          <cell r="K43">
            <v>1.8100000000000002E-2</v>
          </cell>
          <cell r="L43">
            <v>3406</v>
          </cell>
          <cell r="M43">
            <v>47</v>
          </cell>
          <cell r="N43">
            <v>1.4E-2</v>
          </cell>
        </row>
        <row r="44">
          <cell r="C44">
            <v>4091</v>
          </cell>
          <cell r="D44">
            <v>-15</v>
          </cell>
          <cell r="E44">
            <v>-3.7000000000000002E-3</v>
          </cell>
          <cell r="F44">
            <v>1805</v>
          </cell>
          <cell r="G44">
            <v>-35</v>
          </cell>
          <cell r="H44">
            <v>-1.9E-2</v>
          </cell>
          <cell r="I44">
            <v>587</v>
          </cell>
          <cell r="J44">
            <v>-6</v>
          </cell>
          <cell r="K44">
            <v>-1.01E-2</v>
          </cell>
          <cell r="L44">
            <v>1699</v>
          </cell>
          <cell r="M44">
            <v>26</v>
          </cell>
          <cell r="N44">
            <v>1.55E-2</v>
          </cell>
        </row>
        <row r="45">
          <cell r="C45">
            <v>3177</v>
          </cell>
          <cell r="D45">
            <v>-10</v>
          </cell>
          <cell r="E45">
            <v>-3.0999999999999999E-3</v>
          </cell>
          <cell r="F45">
            <v>1358</v>
          </cell>
          <cell r="G45">
            <v>-19</v>
          </cell>
          <cell r="H45">
            <v>-1.38E-2</v>
          </cell>
          <cell r="I45">
            <v>579</v>
          </cell>
          <cell r="J45">
            <v>-6</v>
          </cell>
          <cell r="K45">
            <v>-1.03E-2</v>
          </cell>
          <cell r="L45">
            <v>1240</v>
          </cell>
          <cell r="M45">
            <v>15</v>
          </cell>
          <cell r="N45">
            <v>1.2200000000000001E-2</v>
          </cell>
        </row>
        <row r="46">
          <cell r="C46">
            <v>3202</v>
          </cell>
          <cell r="D46">
            <v>-16</v>
          </cell>
          <cell r="E46">
            <v>-5.0000000000000001E-3</v>
          </cell>
          <cell r="F46">
            <v>1554</v>
          </cell>
          <cell r="G46">
            <v>-28</v>
          </cell>
          <cell r="H46">
            <v>-1.77E-2</v>
          </cell>
          <cell r="I46">
            <v>475</v>
          </cell>
          <cell r="J46">
            <v>-5</v>
          </cell>
          <cell r="K46">
            <v>-1.04E-2</v>
          </cell>
          <cell r="L46">
            <v>1173</v>
          </cell>
          <cell r="M46">
            <v>17</v>
          </cell>
          <cell r="N46">
            <v>1.47E-2</v>
          </cell>
        </row>
        <row r="55">
          <cell r="C55">
            <v>5121</v>
          </cell>
          <cell r="D55">
            <v>33</v>
          </cell>
          <cell r="E55">
            <v>6.4999999999999997E-3</v>
          </cell>
          <cell r="F55">
            <v>4049</v>
          </cell>
          <cell r="G55">
            <v>3</v>
          </cell>
          <cell r="H55">
            <v>6.9999999999999999E-4</v>
          </cell>
          <cell r="I55">
            <v>521</v>
          </cell>
          <cell r="J55">
            <v>2</v>
          </cell>
          <cell r="K55">
            <v>3.8999999999999998E-3</v>
          </cell>
          <cell r="L55">
            <v>551</v>
          </cell>
          <cell r="M55">
            <v>28</v>
          </cell>
          <cell r="N55">
            <v>5.3499999999999999E-2</v>
          </cell>
        </row>
        <row r="56">
          <cell r="C56">
            <v>864</v>
          </cell>
          <cell r="D56">
            <v>-21</v>
          </cell>
          <cell r="E56">
            <v>-2.3699999999999999E-2</v>
          </cell>
          <cell r="F56">
            <v>709</v>
          </cell>
          <cell r="G56">
            <v>-25</v>
          </cell>
          <cell r="H56">
            <v>-3.4099999999999998E-2</v>
          </cell>
          <cell r="I56">
            <v>104</v>
          </cell>
          <cell r="J56">
            <v>-2</v>
          </cell>
          <cell r="K56">
            <v>-1.89E-2</v>
          </cell>
          <cell r="L56">
            <v>51</v>
          </cell>
          <cell r="M56">
            <v>6</v>
          </cell>
          <cell r="N56">
            <v>0.1333</v>
          </cell>
        </row>
        <row r="57">
          <cell r="C57">
            <v>612</v>
          </cell>
          <cell r="D57">
            <v>-1</v>
          </cell>
          <cell r="E57">
            <v>-1.6000000000000001E-3</v>
          </cell>
          <cell r="F57">
            <v>526</v>
          </cell>
          <cell r="G57">
            <v>3</v>
          </cell>
          <cell r="H57">
            <v>5.7000000000000002E-3</v>
          </cell>
          <cell r="I57">
            <v>54</v>
          </cell>
          <cell r="J57">
            <v>-8</v>
          </cell>
          <cell r="K57">
            <v>-0.129</v>
          </cell>
          <cell r="L57">
            <v>32</v>
          </cell>
          <cell r="M57">
            <v>4</v>
          </cell>
          <cell r="N57">
            <v>0.1429</v>
          </cell>
        </row>
        <row r="58">
          <cell r="C58">
            <v>1181</v>
          </cell>
          <cell r="D58">
            <v>-17</v>
          </cell>
          <cell r="E58">
            <v>-1.4200000000000001E-2</v>
          </cell>
          <cell r="F58">
            <v>941</v>
          </cell>
          <cell r="G58">
            <v>-19</v>
          </cell>
          <cell r="H58">
            <v>-1.9800000000000002E-2</v>
          </cell>
          <cell r="I58">
            <v>136</v>
          </cell>
          <cell r="J58">
            <v>-5</v>
          </cell>
          <cell r="K58">
            <v>-3.5499999999999997E-2</v>
          </cell>
          <cell r="L58">
            <v>104</v>
          </cell>
          <cell r="M58">
            <v>7</v>
          </cell>
          <cell r="N58">
            <v>7.22E-2</v>
          </cell>
        </row>
        <row r="59">
          <cell r="C59">
            <v>1727</v>
          </cell>
          <cell r="D59">
            <v>0</v>
          </cell>
          <cell r="E59">
            <v>0</v>
          </cell>
          <cell r="F59">
            <v>1249</v>
          </cell>
          <cell r="G59">
            <v>-11</v>
          </cell>
          <cell r="H59">
            <v>-8.6999999999999994E-3</v>
          </cell>
          <cell r="I59">
            <v>229</v>
          </cell>
          <cell r="J59">
            <v>-3</v>
          </cell>
          <cell r="K59">
            <v>-1.29E-2</v>
          </cell>
          <cell r="L59">
            <v>249</v>
          </cell>
          <cell r="M59">
            <v>14</v>
          </cell>
          <cell r="N59">
            <v>5.96E-2</v>
          </cell>
        </row>
        <row r="60">
          <cell r="C60">
            <v>2268</v>
          </cell>
          <cell r="D60">
            <v>-14</v>
          </cell>
          <cell r="E60">
            <v>-6.1000000000000004E-3</v>
          </cell>
          <cell r="F60">
            <v>1746</v>
          </cell>
          <cell r="G60">
            <v>-16</v>
          </cell>
          <cell r="H60">
            <v>-9.1000000000000004E-3</v>
          </cell>
          <cell r="I60">
            <v>307</v>
          </cell>
          <cell r="J60">
            <v>-10</v>
          </cell>
          <cell r="K60">
            <v>-3.15E-2</v>
          </cell>
          <cell r="L60">
            <v>215</v>
          </cell>
          <cell r="M60">
            <v>12</v>
          </cell>
          <cell r="N60">
            <v>5.91E-2</v>
          </cell>
        </row>
        <row r="61">
          <cell r="C61">
            <v>11623</v>
          </cell>
          <cell r="D61">
            <v>89</v>
          </cell>
          <cell r="E61">
            <v>7.7000000000000002E-3</v>
          </cell>
          <cell r="F61">
            <v>8609</v>
          </cell>
          <cell r="G61">
            <v>31</v>
          </cell>
          <cell r="H61">
            <v>3.5999999999999999E-3</v>
          </cell>
          <cell r="I61">
            <v>1236</v>
          </cell>
          <cell r="J61">
            <v>23</v>
          </cell>
          <cell r="K61">
            <v>1.9E-2</v>
          </cell>
          <cell r="L61">
            <v>1778</v>
          </cell>
          <cell r="M61">
            <v>35</v>
          </cell>
          <cell r="N61">
            <v>2.01E-2</v>
          </cell>
        </row>
        <row r="62">
          <cell r="C62">
            <v>3576</v>
          </cell>
          <cell r="D62">
            <v>21</v>
          </cell>
          <cell r="E62">
            <v>5.8999999999999999E-3</v>
          </cell>
          <cell r="F62">
            <v>2663</v>
          </cell>
          <cell r="G62">
            <v>-4</v>
          </cell>
          <cell r="H62">
            <v>-1.5E-3</v>
          </cell>
          <cell r="I62">
            <v>551</v>
          </cell>
          <cell r="J62">
            <v>11</v>
          </cell>
          <cell r="K62">
            <v>2.0400000000000001E-2</v>
          </cell>
          <cell r="L62">
            <v>362</v>
          </cell>
          <cell r="M62">
            <v>14</v>
          </cell>
          <cell r="N62">
            <v>4.02E-2</v>
          </cell>
        </row>
        <row r="63">
          <cell r="C63">
            <v>1378</v>
          </cell>
          <cell r="D63">
            <v>5</v>
          </cell>
          <cell r="E63">
            <v>3.5999999999999999E-3</v>
          </cell>
          <cell r="F63">
            <v>988</v>
          </cell>
          <cell r="G63">
            <v>-2</v>
          </cell>
          <cell r="H63">
            <v>-2E-3</v>
          </cell>
          <cell r="I63">
            <v>155</v>
          </cell>
          <cell r="J63">
            <v>-3</v>
          </cell>
          <cell r="K63">
            <v>-1.9E-2</v>
          </cell>
          <cell r="L63">
            <v>235</v>
          </cell>
          <cell r="M63">
            <v>10</v>
          </cell>
          <cell r="N63">
            <v>4.4400000000000002E-2</v>
          </cell>
        </row>
        <row r="64">
          <cell r="C64">
            <v>7886</v>
          </cell>
          <cell r="D64">
            <v>51</v>
          </cell>
          <cell r="E64">
            <v>6.4999999999999997E-3</v>
          </cell>
          <cell r="F64">
            <v>5779</v>
          </cell>
          <cell r="G64">
            <v>15</v>
          </cell>
          <cell r="H64">
            <v>2.5999999999999999E-3</v>
          </cell>
          <cell r="I64">
            <v>1079</v>
          </cell>
          <cell r="J64">
            <v>14</v>
          </cell>
          <cell r="K64">
            <v>1.3100000000000001E-2</v>
          </cell>
          <cell r="L64">
            <v>1028</v>
          </cell>
          <cell r="M64">
            <v>22</v>
          </cell>
          <cell r="N64">
            <v>2.1899999999999999E-2</v>
          </cell>
        </row>
        <row r="65">
          <cell r="C65">
            <v>7750</v>
          </cell>
          <cell r="D65">
            <v>70</v>
          </cell>
          <cell r="E65">
            <v>9.1000000000000004E-3</v>
          </cell>
          <cell r="F65">
            <v>5935</v>
          </cell>
          <cell r="G65">
            <v>46</v>
          </cell>
          <cell r="H65">
            <v>7.7999999999999996E-3</v>
          </cell>
          <cell r="I65">
            <v>867</v>
          </cell>
          <cell r="J65">
            <v>17</v>
          </cell>
          <cell r="K65">
            <v>0.02</v>
          </cell>
          <cell r="L65">
            <v>948</v>
          </cell>
          <cell r="M65">
            <v>7</v>
          </cell>
          <cell r="N65">
            <v>7.4000000000000003E-3</v>
          </cell>
        </row>
        <row r="66">
          <cell r="C66">
            <v>4091</v>
          </cell>
          <cell r="D66">
            <v>-15</v>
          </cell>
          <cell r="E66">
            <v>-3.7000000000000002E-3</v>
          </cell>
          <cell r="F66">
            <v>3036</v>
          </cell>
          <cell r="G66">
            <v>-24</v>
          </cell>
          <cell r="H66">
            <v>-7.7999999999999996E-3</v>
          </cell>
          <cell r="I66">
            <v>414</v>
          </cell>
          <cell r="J66">
            <v>7</v>
          </cell>
          <cell r="K66">
            <v>1.72E-2</v>
          </cell>
          <cell r="L66">
            <v>641</v>
          </cell>
          <cell r="M66">
            <v>2</v>
          </cell>
          <cell r="N66">
            <v>3.0999999999999999E-3</v>
          </cell>
        </row>
        <row r="67">
          <cell r="C67">
            <v>3177</v>
          </cell>
          <cell r="D67">
            <v>-10</v>
          </cell>
          <cell r="E67">
            <v>-3.0999999999999999E-3</v>
          </cell>
          <cell r="F67">
            <v>2440</v>
          </cell>
          <cell r="G67">
            <v>-6</v>
          </cell>
          <cell r="H67">
            <v>-2.5000000000000001E-3</v>
          </cell>
          <cell r="I67">
            <v>367</v>
          </cell>
          <cell r="J67">
            <v>-8</v>
          </cell>
          <cell r="K67">
            <v>-2.1299999999999999E-2</v>
          </cell>
          <cell r="L67">
            <v>370</v>
          </cell>
          <cell r="M67">
            <v>4</v>
          </cell>
          <cell r="N67">
            <v>1.09E-2</v>
          </cell>
        </row>
        <row r="68">
          <cell r="C68">
            <v>3202</v>
          </cell>
          <cell r="D68">
            <v>-16</v>
          </cell>
          <cell r="E68">
            <v>-5.0000000000000001E-3</v>
          </cell>
          <cell r="F68">
            <v>2468</v>
          </cell>
          <cell r="G68">
            <v>-31</v>
          </cell>
          <cell r="H68">
            <v>-1.24E-2</v>
          </cell>
          <cell r="I68">
            <v>292</v>
          </cell>
          <cell r="J68">
            <v>6</v>
          </cell>
          <cell r="K68">
            <v>2.1000000000000001E-2</v>
          </cell>
          <cell r="L68">
            <v>442</v>
          </cell>
          <cell r="M68">
            <v>9</v>
          </cell>
          <cell r="N68">
            <v>2.0799999999999999E-2</v>
          </cell>
        </row>
        <row r="77">
          <cell r="C77">
            <v>5121</v>
          </cell>
          <cell r="D77">
            <v>33</v>
          </cell>
          <cell r="E77">
            <v>6.4999999999999997E-3</v>
          </cell>
          <cell r="F77">
            <v>1702</v>
          </cell>
          <cell r="G77">
            <v>32</v>
          </cell>
          <cell r="H77">
            <v>1.9199999999999998E-2</v>
          </cell>
          <cell r="I77">
            <v>1576</v>
          </cell>
          <cell r="J77">
            <v>37</v>
          </cell>
          <cell r="K77">
            <v>2.4E-2</v>
          </cell>
          <cell r="L77">
            <v>1631</v>
          </cell>
          <cell r="M77">
            <v>-45</v>
          </cell>
          <cell r="N77">
            <v>-2.6800000000000001E-2</v>
          </cell>
          <cell r="O77">
            <v>212</v>
          </cell>
          <cell r="P77">
            <v>9</v>
          </cell>
          <cell r="Q77">
            <v>4.4299999999999999E-2</v>
          </cell>
        </row>
        <row r="78">
          <cell r="C78">
            <v>864</v>
          </cell>
          <cell r="D78">
            <v>-21</v>
          </cell>
          <cell r="E78">
            <v>-2.3699999999999999E-2</v>
          </cell>
          <cell r="F78">
            <v>471</v>
          </cell>
          <cell r="G78">
            <v>-23</v>
          </cell>
          <cell r="H78">
            <v>-4.6600000000000003E-2</v>
          </cell>
          <cell r="I78">
            <v>131</v>
          </cell>
          <cell r="J78">
            <v>9</v>
          </cell>
          <cell r="K78">
            <v>7.3800000000000004E-2</v>
          </cell>
          <cell r="L78">
            <v>225</v>
          </cell>
          <cell r="M78">
            <v>-9</v>
          </cell>
          <cell r="N78">
            <v>-3.85E-2</v>
          </cell>
          <cell r="O78">
            <v>37</v>
          </cell>
          <cell r="P78">
            <v>2</v>
          </cell>
          <cell r="Q78">
            <v>5.7099999999999998E-2</v>
          </cell>
        </row>
        <row r="79">
          <cell r="C79">
            <v>612</v>
          </cell>
          <cell r="D79">
            <v>-1</v>
          </cell>
          <cell r="E79">
            <v>-1.6000000000000001E-3</v>
          </cell>
          <cell r="F79">
            <v>376</v>
          </cell>
          <cell r="G79">
            <v>0</v>
          </cell>
          <cell r="H79">
            <v>0</v>
          </cell>
          <cell r="I79">
            <v>94</v>
          </cell>
          <cell r="J79">
            <v>0</v>
          </cell>
          <cell r="K79">
            <v>0</v>
          </cell>
          <cell r="L79">
            <v>123</v>
          </cell>
          <cell r="M79">
            <v>1</v>
          </cell>
          <cell r="N79">
            <v>8.2000000000000007E-3</v>
          </cell>
          <cell r="O79">
            <v>19</v>
          </cell>
          <cell r="P79">
            <v>-2</v>
          </cell>
          <cell r="Q79">
            <v>-9.5200000000000007E-2</v>
          </cell>
        </row>
        <row r="80">
          <cell r="C80">
            <v>1181</v>
          </cell>
          <cell r="D80">
            <v>-17</v>
          </cell>
          <cell r="E80">
            <v>-1.4200000000000001E-2</v>
          </cell>
          <cell r="F80">
            <v>661</v>
          </cell>
          <cell r="G80">
            <v>-14</v>
          </cell>
          <cell r="H80">
            <v>-2.07E-2</v>
          </cell>
          <cell r="I80">
            <v>204</v>
          </cell>
          <cell r="J80">
            <v>5</v>
          </cell>
          <cell r="K80">
            <v>2.5100000000000001E-2</v>
          </cell>
          <cell r="L80">
            <v>275</v>
          </cell>
          <cell r="M80">
            <v>-10</v>
          </cell>
          <cell r="N80">
            <v>-3.5099999999999999E-2</v>
          </cell>
          <cell r="O80">
            <v>41</v>
          </cell>
          <cell r="P80">
            <v>2</v>
          </cell>
          <cell r="Q80">
            <v>5.1299999999999998E-2</v>
          </cell>
        </row>
        <row r="81">
          <cell r="C81">
            <v>1727</v>
          </cell>
          <cell r="D81">
            <v>0</v>
          </cell>
          <cell r="E81">
            <v>0</v>
          </cell>
          <cell r="F81">
            <v>763</v>
          </cell>
          <cell r="G81">
            <v>-14</v>
          </cell>
          <cell r="H81">
            <v>-1.7999999999999999E-2</v>
          </cell>
          <cell r="I81">
            <v>514</v>
          </cell>
          <cell r="J81">
            <v>31</v>
          </cell>
          <cell r="K81">
            <v>6.4199999999999993E-2</v>
          </cell>
          <cell r="L81">
            <v>382</v>
          </cell>
          <cell r="M81">
            <v>-17</v>
          </cell>
          <cell r="N81">
            <v>-4.2599999999999999E-2</v>
          </cell>
          <cell r="O81">
            <v>68</v>
          </cell>
          <cell r="P81">
            <v>0</v>
          </cell>
          <cell r="Q81">
            <v>0</v>
          </cell>
        </row>
        <row r="82">
          <cell r="C82">
            <v>2268</v>
          </cell>
          <cell r="D82">
            <v>-14</v>
          </cell>
          <cell r="E82">
            <v>-6.1000000000000004E-3</v>
          </cell>
          <cell r="F82">
            <v>1081</v>
          </cell>
          <cell r="G82">
            <v>-5</v>
          </cell>
          <cell r="H82">
            <v>-4.5999999999999999E-3</v>
          </cell>
          <cell r="I82">
            <v>484</v>
          </cell>
          <cell r="J82">
            <v>17</v>
          </cell>
          <cell r="K82">
            <v>3.6400000000000002E-2</v>
          </cell>
          <cell r="L82">
            <v>650</v>
          </cell>
          <cell r="M82">
            <v>-29</v>
          </cell>
          <cell r="N82">
            <v>-4.2700000000000002E-2</v>
          </cell>
          <cell r="O82">
            <v>53</v>
          </cell>
          <cell r="P82">
            <v>3</v>
          </cell>
          <cell r="Q82">
            <v>0.06</v>
          </cell>
        </row>
        <row r="83">
          <cell r="C83">
            <v>11623</v>
          </cell>
          <cell r="D83">
            <v>89</v>
          </cell>
          <cell r="E83">
            <v>7.7000000000000002E-3</v>
          </cell>
          <cell r="F83">
            <v>5115</v>
          </cell>
          <cell r="G83">
            <v>-12</v>
          </cell>
          <cell r="H83">
            <v>-2.3E-3</v>
          </cell>
          <cell r="I83">
            <v>4190</v>
          </cell>
          <cell r="J83">
            <v>117</v>
          </cell>
          <cell r="K83">
            <v>2.87E-2</v>
          </cell>
          <cell r="L83">
            <v>1768</v>
          </cell>
          <cell r="M83">
            <v>-15</v>
          </cell>
          <cell r="N83">
            <v>-8.3999999999999995E-3</v>
          </cell>
          <cell r="O83">
            <v>550</v>
          </cell>
          <cell r="P83">
            <v>-1</v>
          </cell>
          <cell r="Q83">
            <v>-1.8E-3</v>
          </cell>
        </row>
        <row r="84">
          <cell r="C84">
            <v>3576</v>
          </cell>
          <cell r="D84">
            <v>21</v>
          </cell>
          <cell r="E84">
            <v>5.8999999999999999E-3</v>
          </cell>
          <cell r="F84">
            <v>1830</v>
          </cell>
          <cell r="G84">
            <v>-18</v>
          </cell>
          <cell r="H84">
            <v>-9.7000000000000003E-3</v>
          </cell>
          <cell r="I84">
            <v>886</v>
          </cell>
          <cell r="J84">
            <v>60</v>
          </cell>
          <cell r="K84">
            <v>7.2599999999999998E-2</v>
          </cell>
          <cell r="L84">
            <v>689</v>
          </cell>
          <cell r="M84">
            <v>-23</v>
          </cell>
          <cell r="N84">
            <v>-3.2300000000000002E-2</v>
          </cell>
          <cell r="O84">
            <v>171</v>
          </cell>
          <cell r="P84">
            <v>2</v>
          </cell>
          <cell r="Q84">
            <v>1.18E-2</v>
          </cell>
        </row>
        <row r="85">
          <cell r="C85">
            <v>1378</v>
          </cell>
          <cell r="D85">
            <v>5</v>
          </cell>
          <cell r="E85">
            <v>3.5999999999999999E-3</v>
          </cell>
          <cell r="F85">
            <v>692</v>
          </cell>
          <cell r="G85">
            <v>9</v>
          </cell>
          <cell r="H85">
            <v>1.32E-2</v>
          </cell>
          <cell r="I85">
            <v>378</v>
          </cell>
          <cell r="J85">
            <v>4</v>
          </cell>
          <cell r="K85">
            <v>1.0699999999999999E-2</v>
          </cell>
          <cell r="L85">
            <v>238</v>
          </cell>
          <cell r="M85">
            <v>-9</v>
          </cell>
          <cell r="N85">
            <v>-3.6400000000000002E-2</v>
          </cell>
          <cell r="O85">
            <v>70</v>
          </cell>
          <cell r="P85">
            <v>1</v>
          </cell>
          <cell r="Q85">
            <v>1.4500000000000001E-2</v>
          </cell>
        </row>
        <row r="86">
          <cell r="C86">
            <v>7886</v>
          </cell>
          <cell r="D86">
            <v>51</v>
          </cell>
          <cell r="E86">
            <v>6.4999999999999997E-3</v>
          </cell>
          <cell r="F86">
            <v>3648</v>
          </cell>
          <cell r="G86">
            <v>23</v>
          </cell>
          <cell r="H86">
            <v>6.3E-3</v>
          </cell>
          <cell r="I86">
            <v>2253</v>
          </cell>
          <cell r="J86">
            <v>85</v>
          </cell>
          <cell r="K86">
            <v>3.9199999999999999E-2</v>
          </cell>
          <cell r="L86">
            <v>1727</v>
          </cell>
          <cell r="M86">
            <v>-53</v>
          </cell>
          <cell r="N86">
            <v>-2.98E-2</v>
          </cell>
          <cell r="O86">
            <v>258</v>
          </cell>
          <cell r="P86">
            <v>-4</v>
          </cell>
          <cell r="Q86">
            <v>-1.5299999999999999E-2</v>
          </cell>
        </row>
        <row r="87">
          <cell r="C87">
            <v>7750</v>
          </cell>
          <cell r="D87">
            <v>70</v>
          </cell>
          <cell r="E87">
            <v>9.1000000000000004E-3</v>
          </cell>
          <cell r="F87">
            <v>3897</v>
          </cell>
          <cell r="G87">
            <v>0</v>
          </cell>
          <cell r="H87">
            <v>0</v>
          </cell>
          <cell r="I87">
            <v>2246</v>
          </cell>
          <cell r="J87">
            <v>86</v>
          </cell>
          <cell r="K87">
            <v>3.9800000000000002E-2</v>
          </cell>
          <cell r="L87">
            <v>1391</v>
          </cell>
          <cell r="M87">
            <v>-9</v>
          </cell>
          <cell r="N87">
            <v>-6.4000000000000003E-3</v>
          </cell>
          <cell r="O87">
            <v>216</v>
          </cell>
          <cell r="P87">
            <v>-7</v>
          </cell>
          <cell r="Q87">
            <v>-3.1399999999999997E-2</v>
          </cell>
        </row>
        <row r="88">
          <cell r="C88">
            <v>4091</v>
          </cell>
          <cell r="D88">
            <v>-15</v>
          </cell>
          <cell r="E88">
            <v>-3.7000000000000002E-3</v>
          </cell>
          <cell r="F88">
            <v>1957</v>
          </cell>
          <cell r="G88">
            <v>-21</v>
          </cell>
          <cell r="H88">
            <v>-1.06E-2</v>
          </cell>
          <cell r="I88">
            <v>1211</v>
          </cell>
          <cell r="J88">
            <v>43</v>
          </cell>
          <cell r="K88">
            <v>3.6799999999999999E-2</v>
          </cell>
          <cell r="L88">
            <v>696</v>
          </cell>
          <cell r="M88">
            <v>-38</v>
          </cell>
          <cell r="N88">
            <v>-5.1799999999999999E-2</v>
          </cell>
          <cell r="O88">
            <v>227</v>
          </cell>
          <cell r="P88">
            <v>1</v>
          </cell>
          <cell r="Q88">
            <v>4.4000000000000003E-3</v>
          </cell>
        </row>
        <row r="89">
          <cell r="C89">
            <v>3177</v>
          </cell>
          <cell r="D89">
            <v>-10</v>
          </cell>
          <cell r="E89">
            <v>-3.0999999999999999E-3</v>
          </cell>
          <cell r="F89">
            <v>1685</v>
          </cell>
          <cell r="G89">
            <v>-28</v>
          </cell>
          <cell r="H89">
            <v>-1.6299999999999999E-2</v>
          </cell>
          <cell r="I89">
            <v>704</v>
          </cell>
          <cell r="J89">
            <v>7</v>
          </cell>
          <cell r="K89">
            <v>0.01</v>
          </cell>
          <cell r="L89">
            <v>708</v>
          </cell>
          <cell r="M89">
            <v>9</v>
          </cell>
          <cell r="N89">
            <v>1.29E-2</v>
          </cell>
          <cell r="O89">
            <v>80</v>
          </cell>
          <cell r="P89">
            <v>2</v>
          </cell>
          <cell r="Q89">
            <v>2.5600000000000001E-2</v>
          </cell>
        </row>
        <row r="90">
          <cell r="C90">
            <v>3202</v>
          </cell>
          <cell r="D90">
            <v>-16</v>
          </cell>
          <cell r="E90">
            <v>-5.0000000000000001E-3</v>
          </cell>
          <cell r="F90">
            <v>1839</v>
          </cell>
          <cell r="G90">
            <v>-27</v>
          </cell>
          <cell r="H90">
            <v>-1.4500000000000001E-2</v>
          </cell>
          <cell r="I90">
            <v>681</v>
          </cell>
          <cell r="J90">
            <v>32</v>
          </cell>
          <cell r="K90">
            <v>4.9299999999999997E-2</v>
          </cell>
          <cell r="L90">
            <v>599</v>
          </cell>
          <cell r="M90">
            <v>-20</v>
          </cell>
          <cell r="N90">
            <v>-3.2300000000000002E-2</v>
          </cell>
          <cell r="O90">
            <v>83</v>
          </cell>
          <cell r="P90">
            <v>-1</v>
          </cell>
          <cell r="Q90">
            <v>-1.1900000000000001E-2</v>
          </cell>
        </row>
      </sheetData>
      <sheetData sheetId="7"/>
      <sheetData sheetId="8">
        <row r="4">
          <cell r="C4">
            <v>38564</v>
          </cell>
          <cell r="D4">
            <v>38121</v>
          </cell>
          <cell r="E4">
            <v>37488</v>
          </cell>
          <cell r="F4">
            <v>37346</v>
          </cell>
          <cell r="G4">
            <v>37195</v>
          </cell>
        </row>
        <row r="5">
          <cell r="C5">
            <v>69560</v>
          </cell>
          <cell r="D5">
            <v>68604</v>
          </cell>
          <cell r="E5">
            <v>66813</v>
          </cell>
          <cell r="F5">
            <v>65736</v>
          </cell>
          <cell r="G5">
            <v>66088</v>
          </cell>
        </row>
        <row r="6">
          <cell r="C6">
            <v>15251</v>
          </cell>
          <cell r="D6">
            <v>15502</v>
          </cell>
          <cell r="E6">
            <v>15739</v>
          </cell>
          <cell r="F6">
            <v>15926</v>
          </cell>
          <cell r="G6">
            <v>16126</v>
          </cell>
        </row>
        <row r="13">
          <cell r="C13">
            <v>6971</v>
          </cell>
          <cell r="D13">
            <v>6795</v>
          </cell>
          <cell r="E13">
            <v>6636</v>
          </cell>
          <cell r="F13">
            <v>6605</v>
          </cell>
          <cell r="G13">
            <v>6476</v>
          </cell>
        </row>
        <row r="14">
          <cell r="C14">
            <v>13734</v>
          </cell>
          <cell r="D14">
            <v>13547</v>
          </cell>
          <cell r="E14">
            <v>13083</v>
          </cell>
          <cell r="F14">
            <v>12820</v>
          </cell>
          <cell r="G14">
            <v>12820</v>
          </cell>
        </row>
        <row r="15">
          <cell r="C15">
            <v>2596</v>
          </cell>
          <cell r="D15">
            <v>2608</v>
          </cell>
          <cell r="E15">
            <v>2625</v>
          </cell>
          <cell r="F15">
            <v>2641</v>
          </cell>
          <cell r="G15">
            <v>2635</v>
          </cell>
        </row>
        <row r="21">
          <cell r="C21">
            <v>1674</v>
          </cell>
          <cell r="D21">
            <v>1657</v>
          </cell>
          <cell r="E21">
            <v>1624</v>
          </cell>
          <cell r="F21">
            <v>1602</v>
          </cell>
          <cell r="G21">
            <v>1528</v>
          </cell>
        </row>
        <row r="22">
          <cell r="C22">
            <v>2682</v>
          </cell>
          <cell r="D22">
            <v>2651</v>
          </cell>
          <cell r="E22">
            <v>2534</v>
          </cell>
          <cell r="F22">
            <v>2458</v>
          </cell>
          <cell r="G22">
            <v>2458</v>
          </cell>
        </row>
        <row r="23">
          <cell r="C23">
            <v>580</v>
          </cell>
          <cell r="D23">
            <v>577</v>
          </cell>
          <cell r="E23">
            <v>585</v>
          </cell>
          <cell r="F23">
            <v>590</v>
          </cell>
          <cell r="G23">
            <v>593</v>
          </cell>
        </row>
        <row r="30">
          <cell r="C30">
            <v>2943</v>
          </cell>
          <cell r="D30">
            <v>2801</v>
          </cell>
          <cell r="E30">
            <v>2712</v>
          </cell>
          <cell r="F30">
            <v>2735</v>
          </cell>
          <cell r="G30">
            <v>2718</v>
          </cell>
        </row>
        <row r="31">
          <cell r="C31">
            <v>5312</v>
          </cell>
          <cell r="D31">
            <v>5237</v>
          </cell>
          <cell r="E31">
            <v>5028</v>
          </cell>
          <cell r="F31">
            <v>4939</v>
          </cell>
          <cell r="G31">
            <v>4973</v>
          </cell>
        </row>
        <row r="32">
          <cell r="C32">
            <v>1004</v>
          </cell>
          <cell r="D32">
            <v>1008</v>
          </cell>
          <cell r="E32">
            <v>1021</v>
          </cell>
          <cell r="F32">
            <v>1014</v>
          </cell>
          <cell r="G32">
            <v>1018</v>
          </cell>
        </row>
        <row r="39">
          <cell r="C39">
            <v>1033</v>
          </cell>
          <cell r="D39">
            <v>1028</v>
          </cell>
          <cell r="E39">
            <v>1005</v>
          </cell>
          <cell r="F39">
            <v>983</v>
          </cell>
          <cell r="G39">
            <v>962</v>
          </cell>
        </row>
        <row r="40">
          <cell r="C40">
            <v>2634</v>
          </cell>
          <cell r="D40">
            <v>2610</v>
          </cell>
          <cell r="E40">
            <v>2555</v>
          </cell>
          <cell r="F40">
            <v>2513</v>
          </cell>
          <cell r="G40">
            <v>2528</v>
          </cell>
        </row>
        <row r="41">
          <cell r="C41">
            <v>430</v>
          </cell>
          <cell r="D41">
            <v>441</v>
          </cell>
          <cell r="E41">
            <v>433</v>
          </cell>
          <cell r="F41">
            <v>433</v>
          </cell>
          <cell r="G41">
            <v>436</v>
          </cell>
        </row>
        <row r="48">
          <cell r="C48">
            <v>1321</v>
          </cell>
          <cell r="D48">
            <v>1309</v>
          </cell>
          <cell r="E48">
            <v>1295</v>
          </cell>
          <cell r="F48">
            <v>1285</v>
          </cell>
          <cell r="G48">
            <v>1268</v>
          </cell>
        </row>
        <row r="49">
          <cell r="C49">
            <v>3106</v>
          </cell>
          <cell r="D49">
            <v>3049</v>
          </cell>
          <cell r="E49">
            <v>2966</v>
          </cell>
          <cell r="F49">
            <v>2910</v>
          </cell>
          <cell r="G49">
            <v>2861</v>
          </cell>
        </row>
        <row r="50">
          <cell r="C50">
            <v>582</v>
          </cell>
          <cell r="D50">
            <v>582</v>
          </cell>
          <cell r="E50">
            <v>586</v>
          </cell>
          <cell r="F50">
            <v>604</v>
          </cell>
          <cell r="G50">
            <v>588</v>
          </cell>
        </row>
      </sheetData>
      <sheetData sheetId="9">
        <row r="4">
          <cell r="C4">
            <v>18266</v>
          </cell>
          <cell r="D4">
            <v>18202</v>
          </cell>
          <cell r="E4">
            <v>17848</v>
          </cell>
          <cell r="F4">
            <v>17671</v>
          </cell>
          <cell r="G4">
            <v>17996</v>
          </cell>
        </row>
        <row r="5">
          <cell r="C5">
            <v>16553</v>
          </cell>
          <cell r="D5">
            <v>16048</v>
          </cell>
          <cell r="E5">
            <v>15317</v>
          </cell>
          <cell r="F5">
            <v>14946</v>
          </cell>
          <cell r="G5">
            <v>14803</v>
          </cell>
        </row>
        <row r="6">
          <cell r="C6">
            <v>6279</v>
          </cell>
          <cell r="D6">
            <v>6228</v>
          </cell>
          <cell r="E6">
            <v>6092</v>
          </cell>
          <cell r="F6">
            <v>5952</v>
          </cell>
          <cell r="G6">
            <v>5971</v>
          </cell>
        </row>
        <row r="7">
          <cell r="C7">
            <v>28462</v>
          </cell>
          <cell r="D7">
            <v>28126</v>
          </cell>
          <cell r="E7">
            <v>27556</v>
          </cell>
          <cell r="F7">
            <v>27167</v>
          </cell>
          <cell r="G7">
            <v>27318</v>
          </cell>
        </row>
        <row r="14">
          <cell r="C14">
            <v>3376</v>
          </cell>
          <cell r="D14">
            <v>3353</v>
          </cell>
          <cell r="E14">
            <v>3265</v>
          </cell>
          <cell r="F14">
            <v>3198</v>
          </cell>
          <cell r="G14">
            <v>3188</v>
          </cell>
        </row>
        <row r="15">
          <cell r="C15">
            <v>3520</v>
          </cell>
          <cell r="D15">
            <v>3387</v>
          </cell>
          <cell r="E15">
            <v>3182</v>
          </cell>
          <cell r="F15">
            <v>3084</v>
          </cell>
          <cell r="G15">
            <v>3038</v>
          </cell>
        </row>
        <row r="16">
          <cell r="C16">
            <v>1249</v>
          </cell>
          <cell r="D16">
            <v>1262</v>
          </cell>
          <cell r="E16">
            <v>1211</v>
          </cell>
          <cell r="F16">
            <v>1186</v>
          </cell>
          <cell r="G16">
            <v>1207</v>
          </cell>
        </row>
        <row r="17">
          <cell r="C17">
            <v>5589</v>
          </cell>
          <cell r="D17">
            <v>5545</v>
          </cell>
          <cell r="E17">
            <v>5425</v>
          </cell>
          <cell r="F17">
            <v>5352</v>
          </cell>
          <cell r="G17">
            <v>5387</v>
          </cell>
        </row>
        <row r="24">
          <cell r="C24">
            <v>726</v>
          </cell>
          <cell r="D24">
            <v>725</v>
          </cell>
          <cell r="E24">
            <v>696</v>
          </cell>
          <cell r="F24">
            <v>680</v>
          </cell>
          <cell r="G24">
            <v>665</v>
          </cell>
        </row>
        <row r="25">
          <cell r="C25">
            <v>638</v>
          </cell>
          <cell r="D25">
            <v>619</v>
          </cell>
          <cell r="E25">
            <v>580</v>
          </cell>
          <cell r="F25">
            <v>566</v>
          </cell>
          <cell r="G25">
            <v>563</v>
          </cell>
        </row>
        <row r="26">
          <cell r="C26">
            <v>271</v>
          </cell>
          <cell r="D26">
            <v>272</v>
          </cell>
          <cell r="E26">
            <v>261</v>
          </cell>
          <cell r="F26">
            <v>251</v>
          </cell>
          <cell r="G26">
            <v>249</v>
          </cell>
        </row>
        <row r="27">
          <cell r="C27">
            <v>1047</v>
          </cell>
          <cell r="D27">
            <v>1035</v>
          </cell>
          <cell r="E27">
            <v>997</v>
          </cell>
          <cell r="F27">
            <v>961</v>
          </cell>
          <cell r="G27">
            <v>981</v>
          </cell>
        </row>
        <row r="34">
          <cell r="C34">
            <v>1242</v>
          </cell>
          <cell r="D34">
            <v>1230</v>
          </cell>
          <cell r="E34">
            <v>1212</v>
          </cell>
          <cell r="F34">
            <v>1186</v>
          </cell>
          <cell r="G34">
            <v>1199</v>
          </cell>
        </row>
        <row r="35">
          <cell r="C35">
            <v>1465</v>
          </cell>
          <cell r="D35">
            <v>1411</v>
          </cell>
          <cell r="E35">
            <v>1304</v>
          </cell>
          <cell r="F35">
            <v>1251</v>
          </cell>
          <cell r="G35">
            <v>1240</v>
          </cell>
        </row>
        <row r="36">
          <cell r="C36">
            <v>456</v>
          </cell>
          <cell r="D36">
            <v>450</v>
          </cell>
          <cell r="E36">
            <v>430</v>
          </cell>
          <cell r="F36">
            <v>424</v>
          </cell>
          <cell r="G36">
            <v>435</v>
          </cell>
        </row>
        <row r="37">
          <cell r="C37">
            <v>2149</v>
          </cell>
          <cell r="D37">
            <v>2146</v>
          </cell>
          <cell r="E37">
            <v>2082</v>
          </cell>
          <cell r="F37">
            <v>2078</v>
          </cell>
          <cell r="G37">
            <v>2099</v>
          </cell>
        </row>
        <row r="44">
          <cell r="C44">
            <v>612</v>
          </cell>
          <cell r="D44">
            <v>618</v>
          </cell>
          <cell r="E44">
            <v>590</v>
          </cell>
          <cell r="F44">
            <v>581</v>
          </cell>
          <cell r="G44">
            <v>595</v>
          </cell>
        </row>
        <row r="45">
          <cell r="C45">
            <v>689</v>
          </cell>
          <cell r="D45">
            <v>670</v>
          </cell>
          <cell r="E45">
            <v>653</v>
          </cell>
          <cell r="F45">
            <v>642</v>
          </cell>
          <cell r="G45">
            <v>622</v>
          </cell>
        </row>
        <row r="46">
          <cell r="C46">
            <v>246</v>
          </cell>
          <cell r="D46">
            <v>259</v>
          </cell>
          <cell r="E46">
            <v>255</v>
          </cell>
          <cell r="F46">
            <v>257</v>
          </cell>
          <cell r="G46">
            <v>265</v>
          </cell>
        </row>
        <row r="47">
          <cell r="C47">
            <v>1087</v>
          </cell>
          <cell r="D47">
            <v>1063</v>
          </cell>
          <cell r="E47">
            <v>1057</v>
          </cell>
          <cell r="F47">
            <v>1033</v>
          </cell>
          <cell r="G47">
            <v>1046</v>
          </cell>
        </row>
        <row r="54">
          <cell r="C54">
            <v>796</v>
          </cell>
          <cell r="D54">
            <v>780</v>
          </cell>
          <cell r="E54">
            <v>767</v>
          </cell>
          <cell r="F54">
            <v>751</v>
          </cell>
          <cell r="G54">
            <v>729</v>
          </cell>
        </row>
        <row r="55">
          <cell r="C55">
            <v>728</v>
          </cell>
          <cell r="D55">
            <v>687</v>
          </cell>
          <cell r="E55">
            <v>645</v>
          </cell>
          <cell r="F55">
            <v>625</v>
          </cell>
          <cell r="G55">
            <v>613</v>
          </cell>
        </row>
        <row r="56">
          <cell r="C56">
            <v>276</v>
          </cell>
          <cell r="D56">
            <v>281</v>
          </cell>
          <cell r="E56">
            <v>265</v>
          </cell>
          <cell r="F56">
            <v>254</v>
          </cell>
          <cell r="G56">
            <v>258</v>
          </cell>
        </row>
        <row r="57">
          <cell r="C57">
            <v>1306</v>
          </cell>
          <cell r="D57">
            <v>1301</v>
          </cell>
          <cell r="E57">
            <v>1289</v>
          </cell>
          <cell r="F57">
            <v>1280</v>
          </cell>
          <cell r="G57">
            <v>1261</v>
          </cell>
        </row>
      </sheetData>
      <sheetData sheetId="10">
        <row r="10">
          <cell r="C10">
            <v>1706</v>
          </cell>
          <cell r="D10">
            <v>6385</v>
          </cell>
        </row>
        <row r="11">
          <cell r="C11">
            <v>361</v>
          </cell>
          <cell r="D11">
            <v>1793</v>
          </cell>
        </row>
        <row r="12">
          <cell r="C12">
            <v>274</v>
          </cell>
          <cell r="D12">
            <v>1100</v>
          </cell>
        </row>
        <row r="13">
          <cell r="C13">
            <v>483</v>
          </cell>
          <cell r="D13">
            <v>2211</v>
          </cell>
        </row>
        <row r="14">
          <cell r="C14">
            <v>768</v>
          </cell>
          <cell r="D14">
            <v>3118</v>
          </cell>
        </row>
        <row r="15">
          <cell r="C15">
            <v>987</v>
          </cell>
          <cell r="D15">
            <v>3795</v>
          </cell>
        </row>
        <row r="16">
          <cell r="C16">
            <v>4428</v>
          </cell>
          <cell r="D16">
            <v>16832</v>
          </cell>
        </row>
        <row r="17">
          <cell r="C17">
            <v>1413</v>
          </cell>
          <cell r="D17">
            <v>5869</v>
          </cell>
        </row>
        <row r="18">
          <cell r="C18">
            <v>607</v>
          </cell>
          <cell r="D18">
            <v>2311</v>
          </cell>
        </row>
        <row r="19">
          <cell r="C19">
            <v>2968</v>
          </cell>
          <cell r="D19">
            <v>10872</v>
          </cell>
        </row>
        <row r="20">
          <cell r="C20">
            <v>3219</v>
          </cell>
          <cell r="D20">
            <v>13101</v>
          </cell>
        </row>
        <row r="21">
          <cell r="C21">
            <v>1805</v>
          </cell>
          <cell r="D21">
            <v>5749</v>
          </cell>
        </row>
        <row r="22">
          <cell r="C22">
            <v>1358</v>
          </cell>
          <cell r="D22">
            <v>5543</v>
          </cell>
        </row>
        <row r="23">
          <cell r="C23">
            <v>1554</v>
          </cell>
          <cell r="D23">
            <v>6259</v>
          </cell>
        </row>
      </sheetData>
      <sheetData sheetId="11">
        <row r="10">
          <cell r="C10">
            <v>1706</v>
          </cell>
          <cell r="D10">
            <v>-7</v>
          </cell>
          <cell r="E10">
            <v>-4.1000000000000003E-3</v>
          </cell>
          <cell r="F10">
            <v>551</v>
          </cell>
          <cell r="G10">
            <v>-35</v>
          </cell>
          <cell r="H10">
            <v>-5.9700000000000003E-2</v>
          </cell>
          <cell r="I10">
            <v>1000</v>
          </cell>
          <cell r="J10">
            <v>27</v>
          </cell>
          <cell r="K10">
            <v>2.7699999999999999E-2</v>
          </cell>
          <cell r="L10">
            <v>155</v>
          </cell>
          <cell r="M10">
            <v>1</v>
          </cell>
          <cell r="N10">
            <v>6.4999999999999997E-3</v>
          </cell>
        </row>
        <row r="11">
          <cell r="C11">
            <v>361</v>
          </cell>
          <cell r="D11">
            <v>-16</v>
          </cell>
          <cell r="E11">
            <v>-4.24E-2</v>
          </cell>
          <cell r="F11">
            <v>133</v>
          </cell>
          <cell r="G11">
            <v>-7</v>
          </cell>
          <cell r="H11">
            <v>-0.05</v>
          </cell>
          <cell r="I11">
            <v>179</v>
          </cell>
          <cell r="J11">
            <v>-8</v>
          </cell>
          <cell r="K11">
            <v>-4.2799999999999998E-2</v>
          </cell>
          <cell r="L11">
            <v>49</v>
          </cell>
          <cell r="M11">
            <v>-1</v>
          </cell>
          <cell r="N11">
            <v>-0.02</v>
          </cell>
        </row>
        <row r="12">
          <cell r="C12">
            <v>274</v>
          </cell>
          <cell r="D12">
            <v>0</v>
          </cell>
          <cell r="E12">
            <v>0</v>
          </cell>
          <cell r="F12">
            <v>93</v>
          </cell>
          <cell r="G12">
            <v>0</v>
          </cell>
          <cell r="H12">
            <v>0</v>
          </cell>
          <cell r="I12">
            <v>156</v>
          </cell>
          <cell r="J12">
            <v>2</v>
          </cell>
          <cell r="K12">
            <v>1.2999999999999999E-2</v>
          </cell>
          <cell r="L12">
            <v>25</v>
          </cell>
          <cell r="M12">
            <v>-2</v>
          </cell>
          <cell r="N12">
            <v>-7.4099999999999999E-2</v>
          </cell>
        </row>
        <row r="13">
          <cell r="C13">
            <v>483</v>
          </cell>
          <cell r="D13">
            <v>-18</v>
          </cell>
          <cell r="E13">
            <v>-3.5900000000000001E-2</v>
          </cell>
          <cell r="F13">
            <v>124</v>
          </cell>
          <cell r="G13">
            <v>-7</v>
          </cell>
          <cell r="H13">
            <v>-5.3400000000000003E-2</v>
          </cell>
          <cell r="I13">
            <v>293</v>
          </cell>
          <cell r="J13">
            <v>-8</v>
          </cell>
          <cell r="K13">
            <v>-2.6599999999999999E-2</v>
          </cell>
          <cell r="L13">
            <v>66</v>
          </cell>
          <cell r="M13">
            <v>-3</v>
          </cell>
          <cell r="N13">
            <v>-4.3499999999999997E-2</v>
          </cell>
        </row>
        <row r="14">
          <cell r="C14">
            <v>768</v>
          </cell>
          <cell r="D14">
            <v>-15</v>
          </cell>
          <cell r="E14">
            <v>-1.9199999999999998E-2</v>
          </cell>
          <cell r="F14">
            <v>285</v>
          </cell>
          <cell r="G14">
            <v>-14</v>
          </cell>
          <cell r="H14">
            <v>-4.6800000000000001E-2</v>
          </cell>
          <cell r="I14">
            <v>340</v>
          </cell>
          <cell r="J14">
            <v>-9</v>
          </cell>
          <cell r="K14">
            <v>-2.58E-2</v>
          </cell>
          <cell r="L14">
            <v>143</v>
          </cell>
          <cell r="M14">
            <v>8</v>
          </cell>
          <cell r="N14">
            <v>5.9299999999999999E-2</v>
          </cell>
        </row>
        <row r="15">
          <cell r="C15">
            <v>987</v>
          </cell>
          <cell r="D15">
            <v>-15</v>
          </cell>
          <cell r="E15">
            <v>-1.4999999999999999E-2</v>
          </cell>
          <cell r="F15">
            <v>342</v>
          </cell>
          <cell r="G15">
            <v>-11</v>
          </cell>
          <cell r="H15">
            <v>-3.1199999999999999E-2</v>
          </cell>
          <cell r="I15">
            <v>490</v>
          </cell>
          <cell r="J15">
            <v>-4</v>
          </cell>
          <cell r="K15">
            <v>-8.0999999999999996E-3</v>
          </cell>
          <cell r="L15">
            <v>155</v>
          </cell>
          <cell r="M15">
            <v>0</v>
          </cell>
          <cell r="N15">
            <v>0</v>
          </cell>
        </row>
        <row r="16">
          <cell r="C16">
            <v>4428</v>
          </cell>
          <cell r="D16">
            <v>14</v>
          </cell>
          <cell r="E16">
            <v>3.2000000000000002E-3</v>
          </cell>
          <cell r="F16">
            <v>1327</v>
          </cell>
          <cell r="G16">
            <v>-6</v>
          </cell>
          <cell r="H16">
            <v>-4.4999999999999997E-3</v>
          </cell>
          <cell r="I16">
            <v>2610</v>
          </cell>
          <cell r="J16">
            <v>16</v>
          </cell>
          <cell r="K16">
            <v>6.1999999999999998E-3</v>
          </cell>
          <cell r="L16">
            <v>491</v>
          </cell>
          <cell r="M16">
            <v>4</v>
          </cell>
          <cell r="N16">
            <v>8.2000000000000007E-3</v>
          </cell>
        </row>
        <row r="17">
          <cell r="C17">
            <v>1413</v>
          </cell>
          <cell r="D17">
            <v>-24</v>
          </cell>
          <cell r="E17">
            <v>-1.67E-2</v>
          </cell>
          <cell r="F17">
            <v>291</v>
          </cell>
          <cell r="G17">
            <v>-5</v>
          </cell>
          <cell r="H17">
            <v>-1.6899999999999998E-2</v>
          </cell>
          <cell r="I17">
            <v>945</v>
          </cell>
          <cell r="J17">
            <v>-20</v>
          </cell>
          <cell r="K17">
            <v>-2.07E-2</v>
          </cell>
          <cell r="L17">
            <v>177</v>
          </cell>
          <cell r="M17">
            <v>1</v>
          </cell>
          <cell r="N17">
            <v>5.7000000000000002E-3</v>
          </cell>
        </row>
        <row r="18">
          <cell r="C18">
            <v>607</v>
          </cell>
          <cell r="D18">
            <v>5</v>
          </cell>
          <cell r="E18">
            <v>8.3000000000000001E-3</v>
          </cell>
          <cell r="F18">
            <v>186</v>
          </cell>
          <cell r="G18">
            <v>-4</v>
          </cell>
          <cell r="H18">
            <v>-2.1100000000000001E-2</v>
          </cell>
          <cell r="I18">
            <v>361</v>
          </cell>
          <cell r="J18">
            <v>10</v>
          </cell>
          <cell r="K18">
            <v>2.8500000000000001E-2</v>
          </cell>
          <cell r="L18">
            <v>60</v>
          </cell>
          <cell r="M18">
            <v>-1</v>
          </cell>
          <cell r="N18">
            <v>-1.6400000000000001E-2</v>
          </cell>
        </row>
        <row r="19">
          <cell r="C19">
            <v>2968</v>
          </cell>
          <cell r="D19">
            <v>20</v>
          </cell>
          <cell r="E19">
            <v>6.7999999999999996E-3</v>
          </cell>
          <cell r="F19">
            <v>798</v>
          </cell>
          <cell r="G19">
            <v>-10</v>
          </cell>
          <cell r="H19">
            <v>-1.24E-2</v>
          </cell>
          <cell r="I19">
            <v>1876</v>
          </cell>
          <cell r="J19">
            <v>33</v>
          </cell>
          <cell r="K19">
            <v>1.7899999999999999E-2</v>
          </cell>
          <cell r="L19">
            <v>294</v>
          </cell>
          <cell r="M19">
            <v>-3</v>
          </cell>
          <cell r="N19">
            <v>-1.01E-2</v>
          </cell>
        </row>
        <row r="20">
          <cell r="C20">
            <v>3219</v>
          </cell>
          <cell r="D20">
            <v>3</v>
          </cell>
          <cell r="E20">
            <v>8.9999999999999998E-4</v>
          </cell>
          <cell r="F20">
            <v>1078</v>
          </cell>
          <cell r="G20">
            <v>-13</v>
          </cell>
          <cell r="H20">
            <v>-1.1900000000000001E-2</v>
          </cell>
          <cell r="I20">
            <v>1709</v>
          </cell>
          <cell r="J20">
            <v>10</v>
          </cell>
          <cell r="K20">
            <v>5.8999999999999999E-3</v>
          </cell>
          <cell r="L20">
            <v>432</v>
          </cell>
          <cell r="M20">
            <v>6</v>
          </cell>
          <cell r="N20">
            <v>1.41E-2</v>
          </cell>
        </row>
        <row r="21">
          <cell r="C21">
            <v>1805</v>
          </cell>
          <cell r="D21">
            <v>-35</v>
          </cell>
          <cell r="E21">
            <v>-1.9E-2</v>
          </cell>
          <cell r="F21">
            <v>516</v>
          </cell>
          <cell r="G21">
            <v>-14</v>
          </cell>
          <cell r="H21">
            <v>-2.64E-2</v>
          </cell>
          <cell r="I21">
            <v>1049</v>
          </cell>
          <cell r="J21">
            <v>-14</v>
          </cell>
          <cell r="K21">
            <v>-1.32E-2</v>
          </cell>
          <cell r="L21">
            <v>240</v>
          </cell>
          <cell r="M21">
            <v>-7</v>
          </cell>
          <cell r="N21">
            <v>-2.8299999999999999E-2</v>
          </cell>
        </row>
        <row r="22">
          <cell r="C22">
            <v>1358</v>
          </cell>
          <cell r="D22">
            <v>-19</v>
          </cell>
          <cell r="E22">
            <v>-1.38E-2</v>
          </cell>
          <cell r="F22">
            <v>349</v>
          </cell>
          <cell r="G22">
            <v>4</v>
          </cell>
          <cell r="H22">
            <v>1.1599999999999999E-2</v>
          </cell>
          <cell r="I22">
            <v>828</v>
          </cell>
          <cell r="J22">
            <v>-19</v>
          </cell>
          <cell r="K22">
            <v>-2.24E-2</v>
          </cell>
          <cell r="L22">
            <v>181</v>
          </cell>
          <cell r="M22">
            <v>-4</v>
          </cell>
          <cell r="N22">
            <v>-2.1600000000000001E-2</v>
          </cell>
        </row>
        <row r="23">
          <cell r="C23">
            <v>1554</v>
          </cell>
          <cell r="D23">
            <v>-28</v>
          </cell>
          <cell r="E23">
            <v>-1.77E-2</v>
          </cell>
          <cell r="F23">
            <v>403</v>
          </cell>
          <cell r="G23">
            <v>-7</v>
          </cell>
          <cell r="H23">
            <v>-1.7100000000000001E-2</v>
          </cell>
          <cell r="I23">
            <v>984</v>
          </cell>
          <cell r="J23">
            <v>-16</v>
          </cell>
          <cell r="K23">
            <v>-1.6E-2</v>
          </cell>
          <cell r="L23">
            <v>167</v>
          </cell>
          <cell r="M23">
            <v>-5</v>
          </cell>
          <cell r="N23">
            <v>-2.9100000000000001E-2</v>
          </cell>
        </row>
        <row r="32">
          <cell r="C32">
            <v>1706</v>
          </cell>
          <cell r="D32">
            <v>-7</v>
          </cell>
          <cell r="E32">
            <v>-4.1000000000000003E-3</v>
          </cell>
          <cell r="F32">
            <v>220</v>
          </cell>
          <cell r="G32">
            <v>-1</v>
          </cell>
          <cell r="H32">
            <v>-4.4999999999999997E-3</v>
          </cell>
          <cell r="I32">
            <v>277</v>
          </cell>
          <cell r="J32">
            <v>4</v>
          </cell>
          <cell r="K32">
            <v>1.47E-2</v>
          </cell>
          <cell r="L32">
            <v>101</v>
          </cell>
          <cell r="M32">
            <v>0</v>
          </cell>
          <cell r="N32">
            <v>0</v>
          </cell>
          <cell r="O32">
            <v>402</v>
          </cell>
          <cell r="P32">
            <v>24</v>
          </cell>
          <cell r="Q32">
            <v>6.3500000000000001E-2</v>
          </cell>
        </row>
        <row r="33">
          <cell r="C33">
            <v>361</v>
          </cell>
          <cell r="D33">
            <v>-16</v>
          </cell>
          <cell r="E33">
            <v>-4.24E-2</v>
          </cell>
          <cell r="F33">
            <v>66</v>
          </cell>
          <cell r="G33">
            <v>-5</v>
          </cell>
          <cell r="H33">
            <v>-7.0400000000000004E-2</v>
          </cell>
          <cell r="I33">
            <v>26</v>
          </cell>
          <cell r="J33">
            <v>0</v>
          </cell>
          <cell r="K33">
            <v>0</v>
          </cell>
          <cell r="L33">
            <v>15</v>
          </cell>
          <cell r="M33">
            <v>0</v>
          </cell>
          <cell r="N33">
            <v>0</v>
          </cell>
          <cell r="O33">
            <v>72</v>
          </cell>
          <cell r="P33">
            <v>-3</v>
          </cell>
          <cell r="Q33">
            <v>-0.04</v>
          </cell>
        </row>
        <row r="34">
          <cell r="C34">
            <v>274</v>
          </cell>
          <cell r="D34">
            <v>0</v>
          </cell>
          <cell r="E34">
            <v>0</v>
          </cell>
          <cell r="F34">
            <v>60</v>
          </cell>
          <cell r="G34">
            <v>0</v>
          </cell>
          <cell r="H34">
            <v>0</v>
          </cell>
          <cell r="I34">
            <v>28</v>
          </cell>
          <cell r="J34">
            <v>2</v>
          </cell>
          <cell r="K34">
            <v>7.6899999999999996E-2</v>
          </cell>
          <cell r="L34">
            <v>10</v>
          </cell>
          <cell r="M34">
            <v>0</v>
          </cell>
          <cell r="N34">
            <v>0</v>
          </cell>
          <cell r="O34">
            <v>58</v>
          </cell>
          <cell r="P34">
            <v>0</v>
          </cell>
          <cell r="Q34">
            <v>0</v>
          </cell>
        </row>
        <row r="35">
          <cell r="C35">
            <v>483</v>
          </cell>
          <cell r="D35">
            <v>-18</v>
          </cell>
          <cell r="E35">
            <v>-3.5900000000000001E-2</v>
          </cell>
          <cell r="F35">
            <v>94</v>
          </cell>
          <cell r="G35">
            <v>-8</v>
          </cell>
          <cell r="H35">
            <v>-7.8399999999999997E-2</v>
          </cell>
          <cell r="I35">
            <v>59</v>
          </cell>
          <cell r="J35">
            <v>-1</v>
          </cell>
          <cell r="K35">
            <v>-1.67E-2</v>
          </cell>
          <cell r="L35">
            <v>17</v>
          </cell>
          <cell r="M35">
            <v>-1</v>
          </cell>
          <cell r="N35">
            <v>-5.5599999999999997E-2</v>
          </cell>
          <cell r="O35">
            <v>123</v>
          </cell>
          <cell r="P35">
            <v>2</v>
          </cell>
          <cell r="Q35">
            <v>1.6500000000000001E-2</v>
          </cell>
        </row>
        <row r="36">
          <cell r="C36">
            <v>768</v>
          </cell>
          <cell r="D36">
            <v>-15</v>
          </cell>
          <cell r="E36">
            <v>-1.9199999999999998E-2</v>
          </cell>
          <cell r="F36">
            <v>86</v>
          </cell>
          <cell r="G36">
            <v>-4</v>
          </cell>
          <cell r="H36">
            <v>-4.4400000000000002E-2</v>
          </cell>
          <cell r="I36">
            <v>71</v>
          </cell>
          <cell r="J36">
            <v>-1</v>
          </cell>
          <cell r="K36">
            <v>-1.3899999999999999E-2</v>
          </cell>
          <cell r="L36">
            <v>49</v>
          </cell>
          <cell r="M36">
            <v>0</v>
          </cell>
          <cell r="N36">
            <v>0</v>
          </cell>
          <cell r="O36">
            <v>134</v>
          </cell>
          <cell r="P36">
            <v>-4</v>
          </cell>
          <cell r="Q36">
            <v>-2.9000000000000001E-2</v>
          </cell>
        </row>
        <row r="37">
          <cell r="C37">
            <v>987</v>
          </cell>
          <cell r="D37">
            <v>-15</v>
          </cell>
          <cell r="E37">
            <v>-1.4999999999999999E-2</v>
          </cell>
          <cell r="F37">
            <v>139</v>
          </cell>
          <cell r="G37">
            <v>3</v>
          </cell>
          <cell r="H37">
            <v>2.2100000000000002E-2</v>
          </cell>
          <cell r="I37">
            <v>102</v>
          </cell>
          <cell r="J37">
            <v>-7</v>
          </cell>
          <cell r="K37">
            <v>-6.4199999999999993E-2</v>
          </cell>
          <cell r="L37">
            <v>57</v>
          </cell>
          <cell r="M37">
            <v>-1</v>
          </cell>
          <cell r="N37">
            <v>-1.72E-2</v>
          </cell>
          <cell r="O37">
            <v>192</v>
          </cell>
          <cell r="P37">
            <v>1</v>
          </cell>
          <cell r="Q37">
            <v>5.1999999999999998E-3</v>
          </cell>
        </row>
        <row r="38">
          <cell r="C38">
            <v>4428</v>
          </cell>
          <cell r="D38">
            <v>14</v>
          </cell>
          <cell r="E38">
            <v>3.2000000000000002E-3</v>
          </cell>
          <cell r="F38">
            <v>596</v>
          </cell>
          <cell r="G38">
            <v>15</v>
          </cell>
          <cell r="H38">
            <v>2.58E-2</v>
          </cell>
          <cell r="I38">
            <v>680</v>
          </cell>
          <cell r="J38">
            <v>-2</v>
          </cell>
          <cell r="K38">
            <v>-2.8999999999999998E-3</v>
          </cell>
          <cell r="L38">
            <v>212</v>
          </cell>
          <cell r="M38">
            <v>2</v>
          </cell>
          <cell r="N38">
            <v>9.4999999999999998E-3</v>
          </cell>
          <cell r="O38">
            <v>1122</v>
          </cell>
          <cell r="P38">
            <v>1</v>
          </cell>
          <cell r="Q38">
            <v>8.9999999999999998E-4</v>
          </cell>
        </row>
        <row r="39">
          <cell r="C39">
            <v>1413</v>
          </cell>
          <cell r="D39">
            <v>-24</v>
          </cell>
          <cell r="E39">
            <v>-1.67E-2</v>
          </cell>
          <cell r="F39">
            <v>266</v>
          </cell>
          <cell r="G39">
            <v>-5</v>
          </cell>
          <cell r="H39">
            <v>-1.8499999999999999E-2</v>
          </cell>
          <cell r="I39">
            <v>187</v>
          </cell>
          <cell r="J39">
            <v>-10</v>
          </cell>
          <cell r="K39">
            <v>-5.0799999999999998E-2</v>
          </cell>
          <cell r="L39">
            <v>103</v>
          </cell>
          <cell r="M39">
            <v>3</v>
          </cell>
          <cell r="N39">
            <v>0.03</v>
          </cell>
          <cell r="O39">
            <v>389</v>
          </cell>
          <cell r="P39">
            <v>-8</v>
          </cell>
          <cell r="Q39">
            <v>-2.0199999999999999E-2</v>
          </cell>
        </row>
        <row r="40">
          <cell r="C40">
            <v>607</v>
          </cell>
          <cell r="D40">
            <v>5</v>
          </cell>
          <cell r="E40">
            <v>8.3000000000000001E-3</v>
          </cell>
          <cell r="F40">
            <v>84</v>
          </cell>
          <cell r="G40">
            <v>5</v>
          </cell>
          <cell r="H40">
            <v>6.3299999999999995E-2</v>
          </cell>
          <cell r="I40">
            <v>94</v>
          </cell>
          <cell r="J40">
            <v>-4</v>
          </cell>
          <cell r="K40">
            <v>-4.0800000000000003E-2</v>
          </cell>
          <cell r="L40">
            <v>36</v>
          </cell>
          <cell r="M40">
            <v>1</v>
          </cell>
          <cell r="N40">
            <v>2.86E-2</v>
          </cell>
          <cell r="O40">
            <v>147</v>
          </cell>
          <cell r="P40">
            <v>8</v>
          </cell>
          <cell r="Q40">
            <v>5.7599999999999998E-2</v>
          </cell>
        </row>
        <row r="41">
          <cell r="C41">
            <v>2968</v>
          </cell>
          <cell r="D41">
            <v>20</v>
          </cell>
          <cell r="E41">
            <v>6.7999999999999996E-3</v>
          </cell>
          <cell r="F41">
            <v>401</v>
          </cell>
          <cell r="G41">
            <v>19</v>
          </cell>
          <cell r="H41">
            <v>4.9700000000000001E-2</v>
          </cell>
          <cell r="I41">
            <v>514</v>
          </cell>
          <cell r="J41">
            <v>-6</v>
          </cell>
          <cell r="K41">
            <v>-1.15E-2</v>
          </cell>
          <cell r="L41">
            <v>188</v>
          </cell>
          <cell r="M41">
            <v>8</v>
          </cell>
          <cell r="N41">
            <v>4.4400000000000002E-2</v>
          </cell>
          <cell r="O41">
            <v>773</v>
          </cell>
          <cell r="P41">
            <v>12</v>
          </cell>
          <cell r="Q41">
            <v>1.5800000000000002E-2</v>
          </cell>
        </row>
        <row r="42">
          <cell r="C42">
            <v>3219</v>
          </cell>
          <cell r="D42">
            <v>3</v>
          </cell>
          <cell r="E42">
            <v>8.9999999999999998E-4</v>
          </cell>
          <cell r="F42">
            <v>447</v>
          </cell>
          <cell r="G42">
            <v>-7</v>
          </cell>
          <cell r="H42">
            <v>-1.54E-2</v>
          </cell>
          <cell r="I42">
            <v>387</v>
          </cell>
          <cell r="J42">
            <v>-9</v>
          </cell>
          <cell r="K42">
            <v>-2.2700000000000001E-2</v>
          </cell>
          <cell r="L42">
            <v>161</v>
          </cell>
          <cell r="M42">
            <v>5</v>
          </cell>
          <cell r="N42">
            <v>3.2099999999999997E-2</v>
          </cell>
          <cell r="O42">
            <v>714</v>
          </cell>
          <cell r="P42">
            <v>21</v>
          </cell>
          <cell r="Q42">
            <v>3.0300000000000001E-2</v>
          </cell>
        </row>
        <row r="43">
          <cell r="C43">
            <v>1805</v>
          </cell>
          <cell r="D43">
            <v>-35</v>
          </cell>
          <cell r="E43">
            <v>-1.9E-2</v>
          </cell>
          <cell r="F43">
            <v>240</v>
          </cell>
          <cell r="G43">
            <v>-7</v>
          </cell>
          <cell r="H43">
            <v>-2.8299999999999999E-2</v>
          </cell>
          <cell r="I43">
            <v>223</v>
          </cell>
          <cell r="J43">
            <v>-9</v>
          </cell>
          <cell r="K43">
            <v>-3.8800000000000001E-2</v>
          </cell>
          <cell r="L43">
            <v>92</v>
          </cell>
          <cell r="M43">
            <v>5</v>
          </cell>
          <cell r="N43">
            <v>5.7500000000000002E-2</v>
          </cell>
          <cell r="O43">
            <v>494</v>
          </cell>
          <cell r="P43">
            <v>-3</v>
          </cell>
          <cell r="Q43">
            <v>-6.0000000000000001E-3</v>
          </cell>
        </row>
        <row r="44">
          <cell r="C44">
            <v>1358</v>
          </cell>
          <cell r="D44">
            <v>-19</v>
          </cell>
          <cell r="E44">
            <v>-1.38E-2</v>
          </cell>
          <cell r="F44">
            <v>230</v>
          </cell>
          <cell r="G44">
            <v>-11</v>
          </cell>
          <cell r="H44">
            <v>-4.5600000000000002E-2</v>
          </cell>
          <cell r="I44">
            <v>192</v>
          </cell>
          <cell r="J44">
            <v>-1</v>
          </cell>
          <cell r="K44">
            <v>-5.1999999999999998E-3</v>
          </cell>
          <cell r="L44">
            <v>74</v>
          </cell>
          <cell r="M44">
            <v>-2</v>
          </cell>
          <cell r="N44">
            <v>-2.63E-2</v>
          </cell>
          <cell r="O44">
            <v>332</v>
          </cell>
          <cell r="P44">
            <v>-5</v>
          </cell>
          <cell r="Q44">
            <v>-1.4800000000000001E-2</v>
          </cell>
        </row>
        <row r="45">
          <cell r="C45">
            <v>1554</v>
          </cell>
          <cell r="D45">
            <v>-28</v>
          </cell>
          <cell r="E45">
            <v>-1.77E-2</v>
          </cell>
          <cell r="F45">
            <v>259</v>
          </cell>
          <cell r="G45">
            <v>-4</v>
          </cell>
          <cell r="H45">
            <v>-1.52E-2</v>
          </cell>
          <cell r="I45">
            <v>198</v>
          </cell>
          <cell r="J45">
            <v>-2</v>
          </cell>
          <cell r="K45">
            <v>-0.01</v>
          </cell>
          <cell r="L45">
            <v>92</v>
          </cell>
          <cell r="M45">
            <v>1</v>
          </cell>
          <cell r="N45">
            <v>1.0999999999999999E-2</v>
          </cell>
          <cell r="O45">
            <v>435</v>
          </cell>
          <cell r="P45">
            <v>-11</v>
          </cell>
          <cell r="Q45">
            <v>-2.47E-2</v>
          </cell>
        </row>
      </sheetData>
      <sheetData sheetId="12"/>
      <sheetData sheetId="13">
        <row r="4">
          <cell r="C4">
            <v>3157</v>
          </cell>
          <cell r="D4">
            <v>3267</v>
          </cell>
          <cell r="E4">
            <v>3378</v>
          </cell>
          <cell r="F4">
            <v>3377</v>
          </cell>
          <cell r="G4">
            <v>3489</v>
          </cell>
        </row>
        <row r="5">
          <cell r="C5">
            <v>30370</v>
          </cell>
          <cell r="D5">
            <v>30542</v>
          </cell>
          <cell r="E5">
            <v>30687</v>
          </cell>
          <cell r="F5">
            <v>31001</v>
          </cell>
          <cell r="G5">
            <v>31171</v>
          </cell>
        </row>
        <row r="6">
          <cell r="C6">
            <v>8083</v>
          </cell>
          <cell r="D6">
            <v>8198</v>
          </cell>
          <cell r="E6">
            <v>8431</v>
          </cell>
          <cell r="F6">
            <v>8426</v>
          </cell>
          <cell r="G6">
            <v>8556</v>
          </cell>
        </row>
        <row r="13">
          <cell r="C13">
            <v>790</v>
          </cell>
          <cell r="D13">
            <v>830</v>
          </cell>
          <cell r="E13">
            <v>866</v>
          </cell>
          <cell r="F13">
            <v>873</v>
          </cell>
          <cell r="G13">
            <v>900</v>
          </cell>
        </row>
        <row r="14">
          <cell r="C14">
            <v>6285</v>
          </cell>
          <cell r="D14">
            <v>6306</v>
          </cell>
          <cell r="E14">
            <v>6291</v>
          </cell>
          <cell r="F14">
            <v>6338</v>
          </cell>
          <cell r="G14">
            <v>6312</v>
          </cell>
        </row>
        <row r="15">
          <cell r="C15">
            <v>1551</v>
          </cell>
          <cell r="D15">
            <v>1601</v>
          </cell>
          <cell r="E15">
            <v>1652</v>
          </cell>
          <cell r="F15">
            <v>1629</v>
          </cell>
          <cell r="G15">
            <v>1644</v>
          </cell>
        </row>
        <row r="22">
          <cell r="C22">
            <v>77</v>
          </cell>
          <cell r="D22">
            <v>92</v>
          </cell>
          <cell r="E22">
            <v>87</v>
          </cell>
          <cell r="F22">
            <v>87</v>
          </cell>
          <cell r="G22">
            <v>96</v>
          </cell>
        </row>
        <row r="23">
          <cell r="C23">
            <v>1171</v>
          </cell>
          <cell r="D23">
            <v>1158</v>
          </cell>
          <cell r="E23">
            <v>1157</v>
          </cell>
          <cell r="F23">
            <v>1165</v>
          </cell>
          <cell r="G23">
            <v>1159</v>
          </cell>
        </row>
        <row r="24">
          <cell r="C24">
            <v>278</v>
          </cell>
          <cell r="D24">
            <v>283</v>
          </cell>
          <cell r="E24">
            <v>303</v>
          </cell>
          <cell r="F24">
            <v>306</v>
          </cell>
          <cell r="G24">
            <v>309</v>
          </cell>
        </row>
        <row r="31">
          <cell r="C31">
            <v>207</v>
          </cell>
          <cell r="D31">
            <v>203</v>
          </cell>
          <cell r="E31">
            <v>211</v>
          </cell>
          <cell r="F31">
            <v>214</v>
          </cell>
          <cell r="G31">
            <v>221</v>
          </cell>
        </row>
        <row r="32">
          <cell r="C32">
            <v>2371</v>
          </cell>
          <cell r="D32">
            <v>2405</v>
          </cell>
          <cell r="E32">
            <v>2368</v>
          </cell>
          <cell r="F32">
            <v>2387</v>
          </cell>
          <cell r="G32">
            <v>2385</v>
          </cell>
        </row>
        <row r="33">
          <cell r="C33">
            <v>660</v>
          </cell>
          <cell r="D33">
            <v>694</v>
          </cell>
          <cell r="E33">
            <v>693</v>
          </cell>
          <cell r="F33">
            <v>683</v>
          </cell>
          <cell r="G33">
            <v>693</v>
          </cell>
        </row>
        <row r="40">
          <cell r="C40">
            <v>379</v>
          </cell>
          <cell r="D40">
            <v>402</v>
          </cell>
          <cell r="E40">
            <v>433</v>
          </cell>
          <cell r="F40">
            <v>433</v>
          </cell>
          <cell r="G40">
            <v>446</v>
          </cell>
        </row>
        <row r="41">
          <cell r="C41">
            <v>1548</v>
          </cell>
          <cell r="D41">
            <v>1552</v>
          </cell>
          <cell r="E41">
            <v>1565</v>
          </cell>
          <cell r="F41">
            <v>1579</v>
          </cell>
          <cell r="G41">
            <v>1574</v>
          </cell>
        </row>
        <row r="42">
          <cell r="C42">
            <v>307</v>
          </cell>
          <cell r="D42">
            <v>313</v>
          </cell>
          <cell r="E42">
            <v>336</v>
          </cell>
          <cell r="F42">
            <v>328</v>
          </cell>
          <cell r="G42">
            <v>332</v>
          </cell>
        </row>
        <row r="49">
          <cell r="C49">
            <v>127</v>
          </cell>
          <cell r="D49">
            <v>133</v>
          </cell>
          <cell r="E49">
            <v>135</v>
          </cell>
          <cell r="F49">
            <v>139</v>
          </cell>
          <cell r="G49">
            <v>137</v>
          </cell>
        </row>
        <row r="50">
          <cell r="C50">
            <v>1195</v>
          </cell>
          <cell r="D50">
            <v>1191</v>
          </cell>
          <cell r="E50">
            <v>1201</v>
          </cell>
          <cell r="F50">
            <v>1207</v>
          </cell>
          <cell r="G50">
            <v>1194</v>
          </cell>
        </row>
        <row r="51">
          <cell r="C51">
            <v>306</v>
          </cell>
          <cell r="D51">
            <v>311</v>
          </cell>
          <cell r="E51">
            <v>320</v>
          </cell>
          <cell r="F51">
            <v>312</v>
          </cell>
          <cell r="G51">
            <v>310</v>
          </cell>
        </row>
      </sheetData>
      <sheetData sheetId="14">
        <row r="10">
          <cell r="C10">
            <v>601</v>
          </cell>
          <cell r="D10">
            <v>6385</v>
          </cell>
        </row>
        <row r="11">
          <cell r="C11">
            <v>131</v>
          </cell>
          <cell r="D11">
            <v>1793</v>
          </cell>
        </row>
        <row r="12">
          <cell r="C12">
            <v>87</v>
          </cell>
          <cell r="D12">
            <v>1100</v>
          </cell>
        </row>
        <row r="13">
          <cell r="C13">
            <v>185</v>
          </cell>
          <cell r="D13">
            <v>2211</v>
          </cell>
        </row>
        <row r="14">
          <cell r="C14">
            <v>255</v>
          </cell>
          <cell r="D14">
            <v>3118</v>
          </cell>
        </row>
        <row r="15">
          <cell r="C15">
            <v>305</v>
          </cell>
          <cell r="D15">
            <v>3795</v>
          </cell>
        </row>
        <row r="16">
          <cell r="C16">
            <v>1592</v>
          </cell>
          <cell r="D16">
            <v>16832</v>
          </cell>
        </row>
        <row r="17">
          <cell r="C17">
            <v>883</v>
          </cell>
          <cell r="D17">
            <v>5869</v>
          </cell>
        </row>
        <row r="18">
          <cell r="C18">
            <v>269</v>
          </cell>
          <cell r="D18">
            <v>2311</v>
          </cell>
        </row>
        <row r="19">
          <cell r="C19">
            <v>1782</v>
          </cell>
          <cell r="D19">
            <v>10872</v>
          </cell>
        </row>
        <row r="20">
          <cell r="C20">
            <v>1125</v>
          </cell>
          <cell r="D20">
            <v>13101</v>
          </cell>
        </row>
        <row r="21">
          <cell r="C21">
            <v>587</v>
          </cell>
          <cell r="D21">
            <v>5749</v>
          </cell>
        </row>
        <row r="22">
          <cell r="C22">
            <v>579</v>
          </cell>
          <cell r="D22">
            <v>5543</v>
          </cell>
        </row>
        <row r="23">
          <cell r="C23">
            <v>475</v>
          </cell>
          <cell r="D23">
            <v>6259</v>
          </cell>
        </row>
      </sheetData>
      <sheetData sheetId="15">
        <row r="10">
          <cell r="C10">
            <v>601</v>
          </cell>
          <cell r="D10">
            <v>-3</v>
          </cell>
          <cell r="E10">
            <v>-5.0000000000000001E-3</v>
          </cell>
          <cell r="F10">
            <v>22</v>
          </cell>
          <cell r="G10">
            <v>3</v>
          </cell>
          <cell r="H10">
            <v>0.15790000000000001</v>
          </cell>
          <cell r="I10">
            <v>443</v>
          </cell>
          <cell r="J10">
            <v>-10</v>
          </cell>
          <cell r="K10">
            <v>-2.2100000000000002E-2</v>
          </cell>
          <cell r="L10">
            <v>136</v>
          </cell>
          <cell r="M10">
            <v>4</v>
          </cell>
          <cell r="N10">
            <v>3.0300000000000001E-2</v>
          </cell>
        </row>
        <row r="11">
          <cell r="C11">
            <v>131</v>
          </cell>
          <cell r="D11">
            <v>5</v>
          </cell>
          <cell r="E11">
            <v>3.9699999999999999E-2</v>
          </cell>
          <cell r="F11">
            <v>16</v>
          </cell>
          <cell r="G11">
            <v>1</v>
          </cell>
          <cell r="H11">
            <v>6.6699999999999995E-2</v>
          </cell>
          <cell r="I11">
            <v>100</v>
          </cell>
          <cell r="J11">
            <v>5</v>
          </cell>
          <cell r="K11">
            <v>5.2600000000000001E-2</v>
          </cell>
          <cell r="L11">
            <v>15</v>
          </cell>
          <cell r="M11">
            <v>-1</v>
          </cell>
          <cell r="N11">
            <v>-6.25E-2</v>
          </cell>
        </row>
        <row r="12">
          <cell r="C12">
            <v>87</v>
          </cell>
          <cell r="D12">
            <v>4</v>
          </cell>
          <cell r="E12">
            <v>4.82E-2</v>
          </cell>
          <cell r="F12">
            <v>10</v>
          </cell>
          <cell r="G12">
            <v>0</v>
          </cell>
          <cell r="H12">
            <v>0</v>
          </cell>
          <cell r="I12">
            <v>67</v>
          </cell>
          <cell r="J12">
            <v>4</v>
          </cell>
          <cell r="K12">
            <v>6.3500000000000001E-2</v>
          </cell>
          <cell r="L12">
            <v>10</v>
          </cell>
          <cell r="M12">
            <v>0</v>
          </cell>
          <cell r="N12">
            <v>0</v>
          </cell>
        </row>
        <row r="13">
          <cell r="C13">
            <v>185</v>
          </cell>
          <cell r="D13">
            <v>1</v>
          </cell>
          <cell r="E13">
            <v>5.4000000000000003E-3</v>
          </cell>
          <cell r="F13">
            <v>19</v>
          </cell>
          <cell r="G13">
            <v>2</v>
          </cell>
          <cell r="H13">
            <v>0.1176</v>
          </cell>
          <cell r="I13">
            <v>144</v>
          </cell>
          <cell r="J13">
            <v>0</v>
          </cell>
          <cell r="K13">
            <v>0</v>
          </cell>
          <cell r="L13">
            <v>22</v>
          </cell>
          <cell r="M13">
            <v>-1</v>
          </cell>
          <cell r="N13">
            <v>-4.3499999999999997E-2</v>
          </cell>
        </row>
        <row r="14">
          <cell r="C14">
            <v>255</v>
          </cell>
          <cell r="D14">
            <v>5</v>
          </cell>
          <cell r="E14">
            <v>0.02</v>
          </cell>
          <cell r="F14">
            <v>27</v>
          </cell>
          <cell r="G14">
            <v>2</v>
          </cell>
          <cell r="H14">
            <v>0.08</v>
          </cell>
          <cell r="I14">
            <v>172</v>
          </cell>
          <cell r="J14">
            <v>3</v>
          </cell>
          <cell r="K14">
            <v>1.78E-2</v>
          </cell>
          <cell r="L14">
            <v>56</v>
          </cell>
          <cell r="M14">
            <v>0</v>
          </cell>
          <cell r="N14">
            <v>0</v>
          </cell>
        </row>
        <row r="15">
          <cell r="C15">
            <v>305</v>
          </cell>
          <cell r="D15">
            <v>-6</v>
          </cell>
          <cell r="E15">
            <v>-1.9300000000000001E-2</v>
          </cell>
          <cell r="F15">
            <v>2</v>
          </cell>
          <cell r="G15">
            <v>1</v>
          </cell>
          <cell r="H15">
            <v>1</v>
          </cell>
          <cell r="I15">
            <v>233</v>
          </cell>
          <cell r="J15">
            <v>-8</v>
          </cell>
          <cell r="K15">
            <v>-3.32E-2</v>
          </cell>
          <cell r="L15">
            <v>70</v>
          </cell>
          <cell r="M15">
            <v>1</v>
          </cell>
          <cell r="N15">
            <v>1.4500000000000001E-2</v>
          </cell>
        </row>
        <row r="16">
          <cell r="C16">
            <v>1592</v>
          </cell>
          <cell r="D16">
            <v>1</v>
          </cell>
          <cell r="E16">
            <v>5.9999999999999995E-4</v>
          </cell>
          <cell r="F16">
            <v>55</v>
          </cell>
          <cell r="G16">
            <v>5</v>
          </cell>
          <cell r="H16">
            <v>0.1</v>
          </cell>
          <cell r="I16">
            <v>1176</v>
          </cell>
          <cell r="J16">
            <v>-11</v>
          </cell>
          <cell r="K16">
            <v>-9.2999999999999992E-3</v>
          </cell>
          <cell r="L16">
            <v>361</v>
          </cell>
          <cell r="M16">
            <v>7</v>
          </cell>
          <cell r="N16">
            <v>1.9800000000000002E-2</v>
          </cell>
        </row>
        <row r="17">
          <cell r="C17">
            <v>883</v>
          </cell>
          <cell r="D17">
            <v>10</v>
          </cell>
          <cell r="E17">
            <v>1.15E-2</v>
          </cell>
          <cell r="F17">
            <v>186</v>
          </cell>
          <cell r="G17">
            <v>11</v>
          </cell>
          <cell r="H17">
            <v>6.2899999999999998E-2</v>
          </cell>
          <cell r="I17">
            <v>572</v>
          </cell>
          <cell r="J17">
            <v>-4</v>
          </cell>
          <cell r="K17">
            <v>-6.8999999999999999E-3</v>
          </cell>
          <cell r="L17">
            <v>125</v>
          </cell>
          <cell r="M17">
            <v>3</v>
          </cell>
          <cell r="N17">
            <v>2.46E-2</v>
          </cell>
        </row>
        <row r="18">
          <cell r="C18">
            <v>269</v>
          </cell>
          <cell r="D18">
            <v>6</v>
          </cell>
          <cell r="E18">
            <v>2.2800000000000001E-2</v>
          </cell>
          <cell r="F18">
            <v>27</v>
          </cell>
          <cell r="G18">
            <v>2</v>
          </cell>
          <cell r="H18">
            <v>0.08</v>
          </cell>
          <cell r="I18">
            <v>206</v>
          </cell>
          <cell r="J18">
            <v>3</v>
          </cell>
          <cell r="K18">
            <v>1.4800000000000001E-2</v>
          </cell>
          <cell r="L18">
            <v>36</v>
          </cell>
          <cell r="M18">
            <v>1</v>
          </cell>
          <cell r="N18">
            <v>2.86E-2</v>
          </cell>
        </row>
        <row r="19">
          <cell r="C19">
            <v>1782</v>
          </cell>
          <cell r="D19">
            <v>-10</v>
          </cell>
          <cell r="E19">
            <v>-5.5999999999999999E-3</v>
          </cell>
          <cell r="F19">
            <v>326</v>
          </cell>
          <cell r="G19">
            <v>-1</v>
          </cell>
          <cell r="H19">
            <v>-3.0999999999999999E-3</v>
          </cell>
          <cell r="I19">
            <v>1185</v>
          </cell>
          <cell r="J19">
            <v>-6</v>
          </cell>
          <cell r="K19">
            <v>-5.0000000000000001E-3</v>
          </cell>
          <cell r="L19">
            <v>271</v>
          </cell>
          <cell r="M19">
            <v>-3</v>
          </cell>
          <cell r="N19">
            <v>-1.09E-2</v>
          </cell>
        </row>
        <row r="20">
          <cell r="C20">
            <v>1125</v>
          </cell>
          <cell r="D20">
            <v>20</v>
          </cell>
          <cell r="E20">
            <v>1.8100000000000002E-2</v>
          </cell>
          <cell r="F20">
            <v>73</v>
          </cell>
          <cell r="G20">
            <v>3</v>
          </cell>
          <cell r="H20">
            <v>4.2900000000000001E-2</v>
          </cell>
          <cell r="I20">
            <v>820</v>
          </cell>
          <cell r="J20">
            <v>11</v>
          </cell>
          <cell r="K20">
            <v>1.3599999999999999E-2</v>
          </cell>
          <cell r="L20">
            <v>232</v>
          </cell>
          <cell r="M20">
            <v>6</v>
          </cell>
          <cell r="N20">
            <v>2.6499999999999999E-2</v>
          </cell>
        </row>
        <row r="21">
          <cell r="C21">
            <v>587</v>
          </cell>
          <cell r="D21">
            <v>-6</v>
          </cell>
          <cell r="E21">
            <v>-1.01E-2</v>
          </cell>
          <cell r="F21">
            <v>29</v>
          </cell>
          <cell r="G21">
            <v>0</v>
          </cell>
          <cell r="H21">
            <v>0</v>
          </cell>
          <cell r="I21">
            <v>433</v>
          </cell>
          <cell r="J21">
            <v>-6</v>
          </cell>
          <cell r="K21">
            <v>-1.37E-2</v>
          </cell>
          <cell r="L21">
            <v>125</v>
          </cell>
          <cell r="M21">
            <v>0</v>
          </cell>
          <cell r="N21">
            <v>0</v>
          </cell>
        </row>
        <row r="22">
          <cell r="C22">
            <v>579</v>
          </cell>
          <cell r="D22">
            <v>-6</v>
          </cell>
          <cell r="E22">
            <v>-1.03E-2</v>
          </cell>
          <cell r="F22">
            <v>84</v>
          </cell>
          <cell r="G22">
            <v>-1</v>
          </cell>
          <cell r="H22">
            <v>-1.18E-2</v>
          </cell>
          <cell r="I22">
            <v>402</v>
          </cell>
          <cell r="J22">
            <v>-2</v>
          </cell>
          <cell r="K22">
            <v>-5.0000000000000001E-3</v>
          </cell>
          <cell r="L22">
            <v>93</v>
          </cell>
          <cell r="M22">
            <v>-3</v>
          </cell>
          <cell r="N22">
            <v>-3.1300000000000001E-2</v>
          </cell>
        </row>
        <row r="23">
          <cell r="C23">
            <v>475</v>
          </cell>
          <cell r="D23">
            <v>-5</v>
          </cell>
          <cell r="E23">
            <v>-1.04E-2</v>
          </cell>
          <cell r="F23">
            <v>24</v>
          </cell>
          <cell r="G23">
            <v>-1</v>
          </cell>
          <cell r="H23">
            <v>-0.04</v>
          </cell>
          <cell r="I23">
            <v>359</v>
          </cell>
          <cell r="J23">
            <v>-5</v>
          </cell>
          <cell r="K23">
            <v>-1.37E-2</v>
          </cell>
          <cell r="L23">
            <v>92</v>
          </cell>
          <cell r="M23">
            <v>1</v>
          </cell>
          <cell r="N23">
            <v>1.0999999999999999E-2</v>
          </cell>
        </row>
      </sheetData>
      <sheetData sheetId="16"/>
      <sheetData sheetId="17">
        <row r="4">
          <cell r="C4">
            <v>42102</v>
          </cell>
          <cell r="D4">
            <v>42606</v>
          </cell>
          <cell r="E4">
            <v>43317</v>
          </cell>
          <cell r="F4">
            <v>43910</v>
          </cell>
          <cell r="G4">
            <v>45556</v>
          </cell>
        </row>
        <row r="5">
          <cell r="C5">
            <v>31392</v>
          </cell>
          <cell r="D5">
            <v>31819</v>
          </cell>
          <cell r="E5">
            <v>32508</v>
          </cell>
          <cell r="F5">
            <v>32864</v>
          </cell>
          <cell r="G5">
            <v>33312</v>
          </cell>
        </row>
        <row r="6">
          <cell r="C6">
            <v>60389</v>
          </cell>
          <cell r="D6">
            <v>60558</v>
          </cell>
          <cell r="E6">
            <v>60727</v>
          </cell>
          <cell r="F6">
            <v>61004</v>
          </cell>
          <cell r="G6">
            <v>61564</v>
          </cell>
        </row>
        <row r="13">
          <cell r="C13">
            <v>6388</v>
          </cell>
          <cell r="D13">
            <v>6422</v>
          </cell>
          <cell r="E13">
            <v>6483</v>
          </cell>
          <cell r="F13">
            <v>6559</v>
          </cell>
          <cell r="G13">
            <v>6756</v>
          </cell>
        </row>
        <row r="14">
          <cell r="C14">
            <v>5918</v>
          </cell>
          <cell r="D14">
            <v>5958</v>
          </cell>
          <cell r="E14">
            <v>5991</v>
          </cell>
          <cell r="F14">
            <v>5967</v>
          </cell>
          <cell r="G14">
            <v>6033</v>
          </cell>
        </row>
        <row r="15">
          <cell r="C15">
            <v>10832</v>
          </cell>
          <cell r="D15">
            <v>10843</v>
          </cell>
          <cell r="E15">
            <v>10840</v>
          </cell>
          <cell r="F15">
            <v>10849</v>
          </cell>
          <cell r="G15">
            <v>10880</v>
          </cell>
        </row>
        <row r="22">
          <cell r="C22">
            <v>1315</v>
          </cell>
          <cell r="D22">
            <v>1330</v>
          </cell>
          <cell r="E22">
            <v>1341</v>
          </cell>
          <cell r="F22">
            <v>1343</v>
          </cell>
          <cell r="G22">
            <v>1390</v>
          </cell>
        </row>
        <row r="23">
          <cell r="C23">
            <v>1221</v>
          </cell>
          <cell r="D23">
            <v>1203</v>
          </cell>
          <cell r="E23">
            <v>1200</v>
          </cell>
          <cell r="F23">
            <v>1189</v>
          </cell>
          <cell r="G23">
            <v>1217</v>
          </cell>
        </row>
        <row r="24">
          <cell r="C24">
            <v>3130</v>
          </cell>
          <cell r="D24">
            <v>3104</v>
          </cell>
          <cell r="E24">
            <v>3075</v>
          </cell>
          <cell r="F24">
            <v>3053</v>
          </cell>
          <cell r="G24">
            <v>3023</v>
          </cell>
        </row>
        <row r="31">
          <cell r="C31">
            <v>3224</v>
          </cell>
          <cell r="D31">
            <v>3215</v>
          </cell>
          <cell r="E31">
            <v>3242</v>
          </cell>
          <cell r="F31">
            <v>3302</v>
          </cell>
          <cell r="G31">
            <v>3388</v>
          </cell>
        </row>
        <row r="32">
          <cell r="C32">
            <v>2480</v>
          </cell>
          <cell r="D32">
            <v>2494</v>
          </cell>
          <cell r="E32">
            <v>2496</v>
          </cell>
          <cell r="F32">
            <v>2502</v>
          </cell>
          <cell r="G32">
            <v>2515</v>
          </cell>
        </row>
        <row r="33">
          <cell r="C33">
            <v>4236</v>
          </cell>
          <cell r="D33">
            <v>4262</v>
          </cell>
          <cell r="E33">
            <v>4279</v>
          </cell>
          <cell r="F33">
            <v>4299</v>
          </cell>
          <cell r="G33">
            <v>4348</v>
          </cell>
        </row>
        <row r="40">
          <cell r="C40">
            <v>825</v>
          </cell>
          <cell r="D40">
            <v>831</v>
          </cell>
          <cell r="E40">
            <v>828</v>
          </cell>
          <cell r="F40">
            <v>843</v>
          </cell>
          <cell r="G40">
            <v>863</v>
          </cell>
        </row>
        <row r="41">
          <cell r="C41">
            <v>1048</v>
          </cell>
          <cell r="D41">
            <v>1078</v>
          </cell>
          <cell r="E41">
            <v>1088</v>
          </cell>
          <cell r="F41">
            <v>1083</v>
          </cell>
          <cell r="G41">
            <v>1094</v>
          </cell>
        </row>
        <row r="42">
          <cell r="C42">
            <v>1679</v>
          </cell>
          <cell r="D42">
            <v>1691</v>
          </cell>
          <cell r="E42">
            <v>1695</v>
          </cell>
          <cell r="F42">
            <v>1707</v>
          </cell>
          <cell r="G42">
            <v>1719</v>
          </cell>
        </row>
        <row r="49">
          <cell r="C49">
            <v>1024</v>
          </cell>
          <cell r="D49">
            <v>1046</v>
          </cell>
          <cell r="E49">
            <v>1072</v>
          </cell>
          <cell r="F49">
            <v>1071</v>
          </cell>
          <cell r="G49">
            <v>1115</v>
          </cell>
        </row>
        <row r="50">
          <cell r="C50">
            <v>1169</v>
          </cell>
          <cell r="D50">
            <v>1183</v>
          </cell>
          <cell r="E50">
            <v>1207</v>
          </cell>
          <cell r="F50">
            <v>1193</v>
          </cell>
          <cell r="G50">
            <v>1207</v>
          </cell>
        </row>
        <row r="51">
          <cell r="C51">
            <v>1787</v>
          </cell>
          <cell r="D51">
            <v>1786</v>
          </cell>
          <cell r="E51">
            <v>1791</v>
          </cell>
          <cell r="F51">
            <v>1790</v>
          </cell>
          <cell r="G51">
            <v>1790</v>
          </cell>
        </row>
      </sheetData>
      <sheetData sheetId="18">
        <row r="10">
          <cell r="C10">
            <v>2814</v>
          </cell>
          <cell r="D10">
            <v>6385</v>
          </cell>
        </row>
        <row r="11">
          <cell r="C11">
            <v>372</v>
          </cell>
          <cell r="D11">
            <v>1793</v>
          </cell>
        </row>
        <row r="12">
          <cell r="C12">
            <v>251</v>
          </cell>
          <cell r="D12">
            <v>1100</v>
          </cell>
        </row>
        <row r="13">
          <cell r="C13">
            <v>513</v>
          </cell>
          <cell r="D13">
            <v>2211</v>
          </cell>
        </row>
        <row r="14">
          <cell r="C14">
            <v>704</v>
          </cell>
          <cell r="D14">
            <v>3118</v>
          </cell>
        </row>
        <row r="15">
          <cell r="C15">
            <v>976</v>
          </cell>
          <cell r="D15">
            <v>3795</v>
          </cell>
        </row>
        <row r="16">
          <cell r="C16">
            <v>5603</v>
          </cell>
          <cell r="D16">
            <v>16832</v>
          </cell>
        </row>
        <row r="17">
          <cell r="C17">
            <v>1280</v>
          </cell>
          <cell r="D17">
            <v>5869</v>
          </cell>
        </row>
        <row r="18">
          <cell r="C18">
            <v>502</v>
          </cell>
          <cell r="D18">
            <v>2311</v>
          </cell>
        </row>
        <row r="19">
          <cell r="C19">
            <v>3136</v>
          </cell>
          <cell r="D19">
            <v>10872</v>
          </cell>
        </row>
        <row r="20">
          <cell r="C20">
            <v>3406</v>
          </cell>
          <cell r="D20">
            <v>13101</v>
          </cell>
        </row>
        <row r="21">
          <cell r="C21">
            <v>1699</v>
          </cell>
          <cell r="D21">
            <v>5749</v>
          </cell>
        </row>
        <row r="22">
          <cell r="C22">
            <v>1240</v>
          </cell>
          <cell r="D22">
            <v>5543</v>
          </cell>
        </row>
        <row r="23">
          <cell r="C23">
            <v>1173</v>
          </cell>
          <cell r="D23">
            <v>6259</v>
          </cell>
        </row>
      </sheetData>
      <sheetData sheetId="19">
        <row r="10">
          <cell r="C10">
            <v>2814</v>
          </cell>
          <cell r="D10">
            <v>43</v>
          </cell>
          <cell r="E10">
            <v>1.55E-2</v>
          </cell>
          <cell r="F10">
            <v>715</v>
          </cell>
          <cell r="G10">
            <v>36</v>
          </cell>
          <cell r="H10">
            <v>5.2999999999999999E-2</v>
          </cell>
          <cell r="I10">
            <v>526</v>
          </cell>
          <cell r="J10">
            <v>14</v>
          </cell>
          <cell r="K10">
            <v>2.7300000000000001E-2</v>
          </cell>
          <cell r="L10">
            <v>724</v>
          </cell>
          <cell r="M10">
            <v>35</v>
          </cell>
          <cell r="N10">
            <v>5.0799999999999998E-2</v>
          </cell>
        </row>
        <row r="11">
          <cell r="C11">
            <v>372</v>
          </cell>
          <cell r="D11">
            <v>-10</v>
          </cell>
          <cell r="E11">
            <v>-2.6200000000000001E-2</v>
          </cell>
          <cell r="F11">
            <v>75</v>
          </cell>
          <cell r="G11">
            <v>-4</v>
          </cell>
          <cell r="H11">
            <v>-5.0599999999999999E-2</v>
          </cell>
          <cell r="I11">
            <v>86</v>
          </cell>
          <cell r="J11">
            <v>-2</v>
          </cell>
          <cell r="K11">
            <v>-2.2700000000000001E-2</v>
          </cell>
          <cell r="L11">
            <v>76</v>
          </cell>
          <cell r="M11">
            <v>-4</v>
          </cell>
          <cell r="N11">
            <v>-0.05</v>
          </cell>
        </row>
        <row r="12">
          <cell r="C12">
            <v>251</v>
          </cell>
          <cell r="D12">
            <v>-5</v>
          </cell>
          <cell r="E12">
            <v>-1.95E-2</v>
          </cell>
          <cell r="F12">
            <v>52</v>
          </cell>
          <cell r="G12">
            <v>-4</v>
          </cell>
          <cell r="H12">
            <v>-7.1400000000000005E-2</v>
          </cell>
          <cell r="I12">
            <v>42</v>
          </cell>
          <cell r="J12">
            <v>-4</v>
          </cell>
          <cell r="K12">
            <v>-8.6999999999999994E-2</v>
          </cell>
          <cell r="L12">
            <v>53</v>
          </cell>
          <cell r="M12">
            <v>-4</v>
          </cell>
          <cell r="N12">
            <v>-7.0199999999999999E-2</v>
          </cell>
        </row>
        <row r="13">
          <cell r="C13">
            <v>513</v>
          </cell>
          <cell r="D13">
            <v>0</v>
          </cell>
          <cell r="E13">
            <v>0</v>
          </cell>
          <cell r="F13">
            <v>128</v>
          </cell>
          <cell r="G13">
            <v>0</v>
          </cell>
          <cell r="H13">
            <v>0</v>
          </cell>
          <cell r="I13">
            <v>123</v>
          </cell>
          <cell r="J13">
            <v>2</v>
          </cell>
          <cell r="K13">
            <v>1.6500000000000001E-2</v>
          </cell>
          <cell r="L13">
            <v>130</v>
          </cell>
          <cell r="M13">
            <v>0</v>
          </cell>
          <cell r="N13">
            <v>0</v>
          </cell>
        </row>
        <row r="14">
          <cell r="C14">
            <v>704</v>
          </cell>
          <cell r="D14">
            <v>10</v>
          </cell>
          <cell r="E14">
            <v>1.44E-2</v>
          </cell>
          <cell r="F14">
            <v>200</v>
          </cell>
          <cell r="G14">
            <v>16</v>
          </cell>
          <cell r="H14">
            <v>8.6999999999999994E-2</v>
          </cell>
          <cell r="I14">
            <v>174</v>
          </cell>
          <cell r="J14">
            <v>7</v>
          </cell>
          <cell r="K14">
            <v>4.19E-2</v>
          </cell>
          <cell r="L14">
            <v>202</v>
          </cell>
          <cell r="M14">
            <v>15</v>
          </cell>
          <cell r="N14">
            <v>8.0199999999999994E-2</v>
          </cell>
        </row>
        <row r="15">
          <cell r="C15">
            <v>976</v>
          </cell>
          <cell r="D15">
            <v>7</v>
          </cell>
          <cell r="E15">
            <v>7.1999999999999998E-3</v>
          </cell>
          <cell r="F15">
            <v>220</v>
          </cell>
          <cell r="G15">
            <v>3</v>
          </cell>
          <cell r="H15">
            <v>1.38E-2</v>
          </cell>
          <cell r="I15">
            <v>266</v>
          </cell>
          <cell r="J15">
            <v>11</v>
          </cell>
          <cell r="K15">
            <v>4.3099999999999999E-2</v>
          </cell>
          <cell r="L15">
            <v>225</v>
          </cell>
          <cell r="M15">
            <v>3</v>
          </cell>
          <cell r="N15">
            <v>1.35E-2</v>
          </cell>
        </row>
        <row r="16">
          <cell r="C16">
            <v>5603</v>
          </cell>
          <cell r="D16">
            <v>74</v>
          </cell>
          <cell r="E16">
            <v>1.34E-2</v>
          </cell>
          <cell r="F16">
            <v>2008</v>
          </cell>
          <cell r="G16">
            <v>40</v>
          </cell>
          <cell r="H16">
            <v>2.0299999999999999E-2</v>
          </cell>
          <cell r="I16">
            <v>1335</v>
          </cell>
          <cell r="J16">
            <v>11</v>
          </cell>
          <cell r="K16">
            <v>8.3000000000000001E-3</v>
          </cell>
          <cell r="L16">
            <v>2039</v>
          </cell>
          <cell r="M16">
            <v>38</v>
          </cell>
          <cell r="N16">
            <v>1.9E-2</v>
          </cell>
        </row>
        <row r="17">
          <cell r="C17">
            <v>1280</v>
          </cell>
          <cell r="D17">
            <v>35</v>
          </cell>
          <cell r="E17">
            <v>2.81E-2</v>
          </cell>
          <cell r="F17">
            <v>299</v>
          </cell>
          <cell r="G17">
            <v>23</v>
          </cell>
          <cell r="H17">
            <v>8.3299999999999999E-2</v>
          </cell>
          <cell r="I17">
            <v>405</v>
          </cell>
          <cell r="J17">
            <v>-3</v>
          </cell>
          <cell r="K17">
            <v>-7.4000000000000003E-3</v>
          </cell>
          <cell r="L17">
            <v>306</v>
          </cell>
          <cell r="M17">
            <v>23</v>
          </cell>
          <cell r="N17">
            <v>8.1299999999999997E-2</v>
          </cell>
        </row>
        <row r="18">
          <cell r="C18">
            <v>502</v>
          </cell>
          <cell r="D18">
            <v>-6</v>
          </cell>
          <cell r="E18">
            <v>-1.18E-2</v>
          </cell>
          <cell r="F18">
            <v>131</v>
          </cell>
          <cell r="G18">
            <v>0</v>
          </cell>
          <cell r="H18">
            <v>0</v>
          </cell>
          <cell r="I18">
            <v>114</v>
          </cell>
          <cell r="J18">
            <v>-3</v>
          </cell>
          <cell r="K18">
            <v>-2.5600000000000001E-2</v>
          </cell>
          <cell r="L18">
            <v>134</v>
          </cell>
          <cell r="M18">
            <v>-1</v>
          </cell>
          <cell r="N18">
            <v>-7.4000000000000003E-3</v>
          </cell>
        </row>
        <row r="19">
          <cell r="C19">
            <v>3136</v>
          </cell>
          <cell r="D19">
            <v>41</v>
          </cell>
          <cell r="E19">
            <v>1.32E-2</v>
          </cell>
          <cell r="F19">
            <v>779</v>
          </cell>
          <cell r="G19">
            <v>17</v>
          </cell>
          <cell r="H19">
            <v>2.23E-2</v>
          </cell>
          <cell r="I19">
            <v>887</v>
          </cell>
          <cell r="J19">
            <v>26</v>
          </cell>
          <cell r="K19">
            <v>3.0200000000000001E-2</v>
          </cell>
          <cell r="L19">
            <v>820</v>
          </cell>
          <cell r="M19">
            <v>14</v>
          </cell>
          <cell r="N19">
            <v>1.7399999999999999E-2</v>
          </cell>
        </row>
        <row r="20">
          <cell r="C20">
            <v>3406</v>
          </cell>
          <cell r="D20">
            <v>47</v>
          </cell>
          <cell r="E20">
            <v>1.4E-2</v>
          </cell>
          <cell r="F20">
            <v>1034</v>
          </cell>
          <cell r="G20">
            <v>26</v>
          </cell>
          <cell r="H20">
            <v>2.58E-2</v>
          </cell>
          <cell r="I20">
            <v>868</v>
          </cell>
          <cell r="J20">
            <v>-7</v>
          </cell>
          <cell r="K20">
            <v>-8.0000000000000002E-3</v>
          </cell>
          <cell r="L20">
            <v>1042</v>
          </cell>
          <cell r="M20">
            <v>25</v>
          </cell>
          <cell r="N20">
            <v>2.46E-2</v>
          </cell>
        </row>
        <row r="21">
          <cell r="C21">
            <v>1699</v>
          </cell>
          <cell r="D21">
            <v>26</v>
          </cell>
          <cell r="E21">
            <v>1.55E-2</v>
          </cell>
          <cell r="F21">
            <v>480</v>
          </cell>
          <cell r="G21">
            <v>20</v>
          </cell>
          <cell r="H21">
            <v>4.3499999999999997E-2</v>
          </cell>
          <cell r="I21">
            <v>446</v>
          </cell>
          <cell r="J21">
            <v>5</v>
          </cell>
          <cell r="K21">
            <v>1.1299999999999999E-2</v>
          </cell>
          <cell r="L21">
            <v>487</v>
          </cell>
          <cell r="M21">
            <v>20</v>
          </cell>
          <cell r="N21">
            <v>4.2799999999999998E-2</v>
          </cell>
        </row>
        <row r="22">
          <cell r="C22">
            <v>1240</v>
          </cell>
          <cell r="D22">
            <v>15</v>
          </cell>
          <cell r="E22">
            <v>1.2200000000000001E-2</v>
          </cell>
          <cell r="F22">
            <v>295</v>
          </cell>
          <cell r="G22">
            <v>7</v>
          </cell>
          <cell r="H22">
            <v>2.4299999999999999E-2</v>
          </cell>
          <cell r="I22">
            <v>396</v>
          </cell>
          <cell r="J22">
            <v>10</v>
          </cell>
          <cell r="K22">
            <v>2.5899999999999999E-2</v>
          </cell>
          <cell r="L22">
            <v>297</v>
          </cell>
          <cell r="M22">
            <v>7</v>
          </cell>
          <cell r="N22">
            <v>2.41E-2</v>
          </cell>
        </row>
        <row r="23">
          <cell r="C23">
            <v>1173</v>
          </cell>
          <cell r="D23">
            <v>17</v>
          </cell>
          <cell r="E23">
            <v>1.47E-2</v>
          </cell>
          <cell r="F23">
            <v>340</v>
          </cell>
          <cell r="G23">
            <v>17</v>
          </cell>
          <cell r="H23">
            <v>5.2600000000000001E-2</v>
          </cell>
          <cell r="I23">
            <v>365</v>
          </cell>
          <cell r="J23">
            <v>-1</v>
          </cell>
          <cell r="K23">
            <v>-2.7000000000000001E-3</v>
          </cell>
          <cell r="L23">
            <v>346</v>
          </cell>
          <cell r="M23">
            <v>17</v>
          </cell>
          <cell r="N23">
            <v>5.1700000000000003E-2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Personalizzato 1">
      <a:dk1>
        <a:sysClr val="windowText" lastClr="000000"/>
      </a:dk1>
      <a:lt1>
        <a:sysClr val="window" lastClr="FFFFFF"/>
      </a:lt1>
      <a:dk2>
        <a:srgbClr val="333333"/>
      </a:dk2>
      <a:lt2>
        <a:srgbClr val="ADADAD"/>
      </a:lt2>
      <a:accent1>
        <a:srgbClr val="F03E3E"/>
      </a:accent1>
      <a:accent2>
        <a:srgbClr val="FFCC29"/>
      </a:accent2>
      <a:accent3>
        <a:srgbClr val="88D54F"/>
      </a:accent3>
      <a:accent4>
        <a:srgbClr val="A568D2"/>
      </a:accent4>
      <a:accent5>
        <a:srgbClr val="008BCB"/>
      </a:accent5>
      <a:accent6>
        <a:srgbClr val="F89006"/>
      </a:accent6>
      <a:hlink>
        <a:srgbClr val="D01010"/>
      </a:hlink>
      <a:folHlink>
        <a:srgbClr val="E6682E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9A4B-A6B0-418A-ADF0-1D71F20D4CCC}">
  <sheetPr>
    <tabColor theme="1"/>
  </sheetPr>
  <dimension ref="B1:Q34"/>
  <sheetViews>
    <sheetView tabSelected="1" workbookViewId="0">
      <selection activeCell="T29" sqref="T29"/>
    </sheetView>
  </sheetViews>
  <sheetFormatPr defaultRowHeight="14.25" x14ac:dyDescent="0.2"/>
  <cols>
    <col min="1" max="1" width="9" style="43"/>
    <col min="2" max="2" width="2.25" style="43" customWidth="1"/>
    <col min="3" max="9" width="9" style="43"/>
    <col min="10" max="10" width="8.5" style="43" customWidth="1"/>
    <col min="11" max="11" width="2" style="43" customWidth="1"/>
    <col min="12" max="16384" width="9" style="43"/>
  </cols>
  <sheetData>
    <row r="1" spans="2:17" ht="44.25" customHeight="1" x14ac:dyDescent="0.2">
      <c r="B1" s="42" t="s">
        <v>115</v>
      </c>
    </row>
    <row r="2" spans="2:17" ht="34.5" customHeight="1" x14ac:dyDescent="0.2">
      <c r="B2" s="58" t="s">
        <v>127</v>
      </c>
      <c r="C2" s="59"/>
      <c r="D2" s="54"/>
      <c r="E2" s="54"/>
      <c r="F2" s="54"/>
      <c r="G2" s="54"/>
      <c r="H2" s="54"/>
      <c r="I2" s="54"/>
      <c r="J2" s="54"/>
      <c r="K2" s="58" t="s">
        <v>128</v>
      </c>
      <c r="L2" s="59"/>
      <c r="M2" s="54"/>
      <c r="N2" s="54"/>
      <c r="O2" s="54"/>
      <c r="P2" s="54"/>
      <c r="Q2" s="54"/>
    </row>
    <row r="3" spans="2:17" x14ac:dyDescent="0.2">
      <c r="B3" s="55" t="s">
        <v>110</v>
      </c>
      <c r="C3" s="53"/>
      <c r="D3" s="54"/>
      <c r="E3" s="54"/>
      <c r="F3" s="54"/>
      <c r="G3" s="54"/>
      <c r="H3" s="54"/>
      <c r="I3" s="54"/>
      <c r="J3" s="54"/>
      <c r="K3" s="55" t="s">
        <v>129</v>
      </c>
      <c r="L3" s="53"/>
      <c r="M3" s="54"/>
      <c r="N3" s="54"/>
      <c r="O3" s="54"/>
      <c r="P3" s="54"/>
      <c r="Q3" s="54"/>
    </row>
    <row r="4" spans="2:17" ht="21.75" customHeight="1" x14ac:dyDescent="0.2">
      <c r="B4" s="53"/>
      <c r="C4" s="55" t="s">
        <v>164</v>
      </c>
      <c r="D4" s="54"/>
      <c r="E4" s="54"/>
      <c r="F4" s="54"/>
      <c r="G4" s="54"/>
      <c r="H4" s="54"/>
      <c r="I4" s="54"/>
      <c r="J4" s="54"/>
      <c r="K4" s="53"/>
      <c r="L4" s="55" t="s">
        <v>112</v>
      </c>
      <c r="M4" s="54"/>
      <c r="N4" s="54"/>
      <c r="O4" s="54"/>
      <c r="P4" s="54"/>
      <c r="Q4" s="54"/>
    </row>
    <row r="5" spans="2:17" x14ac:dyDescent="0.2">
      <c r="B5" s="53"/>
      <c r="C5" s="56" t="s">
        <v>154</v>
      </c>
      <c r="D5" s="57"/>
      <c r="E5" s="57"/>
      <c r="F5" s="57"/>
      <c r="G5" s="57"/>
      <c r="H5" s="57"/>
      <c r="I5" s="57"/>
      <c r="J5" s="57"/>
      <c r="K5" s="53"/>
      <c r="L5" s="56" t="s">
        <v>138</v>
      </c>
      <c r="M5" s="54"/>
      <c r="N5" s="54"/>
      <c r="O5" s="54"/>
      <c r="P5" s="54"/>
      <c r="Q5" s="54"/>
    </row>
    <row r="6" spans="2:17" x14ac:dyDescent="0.2">
      <c r="B6" s="53"/>
      <c r="C6" s="56" t="s">
        <v>155</v>
      </c>
      <c r="D6" s="57"/>
      <c r="E6" s="57"/>
      <c r="F6" s="57"/>
      <c r="G6" s="57"/>
      <c r="H6" s="57"/>
      <c r="I6" s="57"/>
      <c r="J6" s="57"/>
      <c r="K6" s="53"/>
      <c r="L6" s="56" t="s">
        <v>139</v>
      </c>
      <c r="M6" s="54"/>
      <c r="N6" s="54"/>
      <c r="O6" s="54"/>
      <c r="P6" s="54"/>
      <c r="Q6" s="54"/>
    </row>
    <row r="7" spans="2:17" x14ac:dyDescent="0.2">
      <c r="B7" s="53"/>
      <c r="C7" s="56" t="s">
        <v>156</v>
      </c>
      <c r="D7" s="57"/>
      <c r="E7" s="57"/>
      <c r="F7" s="57"/>
      <c r="G7" s="57"/>
      <c r="H7" s="57"/>
      <c r="I7" s="57"/>
      <c r="J7" s="57"/>
      <c r="K7" s="53"/>
      <c r="L7" s="56" t="s">
        <v>140</v>
      </c>
      <c r="M7" s="54"/>
      <c r="N7" s="54"/>
      <c r="O7" s="54"/>
      <c r="P7" s="54"/>
      <c r="Q7" s="54"/>
    </row>
    <row r="8" spans="2:17" x14ac:dyDescent="0.2">
      <c r="B8" s="53"/>
      <c r="C8" s="56" t="s">
        <v>157</v>
      </c>
      <c r="D8" s="57"/>
      <c r="E8" s="57"/>
      <c r="F8" s="57"/>
      <c r="G8" s="57"/>
      <c r="H8" s="57"/>
      <c r="I8" s="57"/>
      <c r="J8" s="57"/>
      <c r="K8" s="53"/>
      <c r="L8" s="56" t="s">
        <v>141</v>
      </c>
      <c r="M8" s="54"/>
      <c r="N8" s="54"/>
      <c r="O8" s="54"/>
      <c r="P8" s="54"/>
      <c r="Q8" s="54"/>
    </row>
    <row r="9" spans="2:17" x14ac:dyDescent="0.2">
      <c r="B9" s="53"/>
      <c r="C9" s="56" t="s">
        <v>158</v>
      </c>
      <c r="D9" s="57"/>
      <c r="E9" s="57"/>
      <c r="F9" s="57"/>
      <c r="G9" s="57"/>
      <c r="H9" s="57"/>
      <c r="I9" s="57"/>
      <c r="J9" s="57"/>
      <c r="K9" s="53"/>
      <c r="L9" s="56"/>
      <c r="M9" s="54"/>
      <c r="N9" s="54"/>
      <c r="O9" s="54"/>
      <c r="P9" s="54"/>
      <c r="Q9" s="54"/>
    </row>
    <row r="10" spans="2:17" x14ac:dyDescent="0.2">
      <c r="B10" s="53"/>
      <c r="C10" s="56" t="s">
        <v>159</v>
      </c>
      <c r="D10" s="57"/>
      <c r="E10" s="57"/>
      <c r="F10" s="57"/>
      <c r="G10" s="57"/>
      <c r="H10" s="57"/>
      <c r="I10" s="57"/>
      <c r="J10" s="57"/>
      <c r="K10" s="53"/>
      <c r="L10" s="56"/>
      <c r="M10" s="54"/>
      <c r="N10" s="54"/>
      <c r="O10" s="54"/>
      <c r="P10" s="54"/>
      <c r="Q10" s="54"/>
    </row>
    <row r="11" spans="2:17" x14ac:dyDescent="0.2">
      <c r="B11" s="53"/>
      <c r="C11" s="56"/>
      <c r="D11" s="57"/>
      <c r="E11" s="57"/>
      <c r="F11" s="57"/>
      <c r="G11" s="57"/>
      <c r="H11" s="57"/>
      <c r="I11" s="57"/>
      <c r="J11" s="57"/>
      <c r="K11" s="53"/>
      <c r="L11" s="56"/>
      <c r="M11" s="54"/>
      <c r="N11" s="54"/>
      <c r="O11" s="54"/>
      <c r="P11" s="54"/>
      <c r="Q11" s="54"/>
    </row>
    <row r="12" spans="2:17" x14ac:dyDescent="0.2">
      <c r="B12" s="55" t="s">
        <v>111</v>
      </c>
      <c r="C12" s="56"/>
      <c r="D12" s="57"/>
      <c r="E12" s="57"/>
      <c r="F12" s="57"/>
      <c r="G12" s="57"/>
      <c r="H12" s="57"/>
      <c r="I12" s="57"/>
      <c r="J12" s="57"/>
      <c r="K12" s="55" t="s">
        <v>130</v>
      </c>
      <c r="L12" s="53"/>
      <c r="M12" s="54"/>
      <c r="N12" s="54"/>
      <c r="O12" s="54"/>
      <c r="P12" s="54"/>
      <c r="Q12" s="54"/>
    </row>
    <row r="13" spans="2:17" ht="21.75" customHeight="1" x14ac:dyDescent="0.2">
      <c r="B13" s="53"/>
      <c r="C13" s="55" t="s">
        <v>164</v>
      </c>
      <c r="D13" s="54"/>
      <c r="E13" s="54"/>
      <c r="F13" s="54"/>
      <c r="G13" s="54"/>
      <c r="H13" s="54"/>
      <c r="I13" s="54"/>
      <c r="J13" s="54"/>
      <c r="K13" s="53"/>
      <c r="L13" s="55" t="s">
        <v>131</v>
      </c>
      <c r="M13" s="54"/>
      <c r="N13" s="54"/>
      <c r="O13" s="54"/>
      <c r="P13" s="54"/>
      <c r="Q13" s="54"/>
    </row>
    <row r="14" spans="2:17" x14ac:dyDescent="0.2">
      <c r="B14" s="53"/>
      <c r="C14" s="56" t="s">
        <v>160</v>
      </c>
      <c r="D14" s="57"/>
      <c r="E14" s="57"/>
      <c r="F14" s="57"/>
      <c r="G14" s="57"/>
      <c r="H14" s="57"/>
      <c r="I14" s="57"/>
      <c r="J14" s="57"/>
      <c r="K14" s="53"/>
      <c r="L14" s="55" t="s">
        <v>60</v>
      </c>
      <c r="M14" s="54"/>
      <c r="N14" s="54"/>
      <c r="O14" s="54"/>
      <c r="P14" s="54"/>
      <c r="Q14" s="54"/>
    </row>
    <row r="15" spans="2:17" x14ac:dyDescent="0.2">
      <c r="B15" s="53"/>
      <c r="C15" s="56" t="s">
        <v>161</v>
      </c>
      <c r="D15" s="57"/>
      <c r="E15" s="57"/>
      <c r="F15" s="57"/>
      <c r="G15" s="57"/>
      <c r="H15" s="57"/>
      <c r="I15" s="57"/>
      <c r="J15" s="57"/>
      <c r="K15" s="53"/>
      <c r="L15" s="56" t="s">
        <v>142</v>
      </c>
      <c r="M15" s="54"/>
      <c r="N15" s="54"/>
      <c r="O15" s="54"/>
      <c r="P15" s="54"/>
      <c r="Q15" s="54"/>
    </row>
    <row r="16" spans="2:17" x14ac:dyDescent="0.2">
      <c r="B16" s="53"/>
      <c r="C16" s="56" t="s">
        <v>158</v>
      </c>
      <c r="D16" s="57"/>
      <c r="E16" s="57"/>
      <c r="F16" s="57"/>
      <c r="G16" s="57"/>
      <c r="H16" s="57"/>
      <c r="I16" s="57"/>
      <c r="J16" s="57"/>
      <c r="K16" s="56"/>
      <c r="L16" s="56" t="s">
        <v>143</v>
      </c>
      <c r="M16" s="54"/>
      <c r="N16" s="54"/>
      <c r="O16" s="54"/>
      <c r="P16" s="54"/>
      <c r="Q16" s="54"/>
    </row>
    <row r="17" spans="2:17" x14ac:dyDescent="0.2">
      <c r="B17" s="53"/>
      <c r="C17" s="56" t="s">
        <v>159</v>
      </c>
      <c r="D17" s="57"/>
      <c r="E17" s="57"/>
      <c r="F17" s="57"/>
      <c r="G17" s="57"/>
      <c r="H17" s="57"/>
      <c r="I17" s="57"/>
      <c r="J17" s="57"/>
      <c r="K17" s="56"/>
      <c r="L17" s="56" t="s">
        <v>144</v>
      </c>
      <c r="M17" s="54"/>
      <c r="N17" s="54"/>
      <c r="O17" s="54"/>
      <c r="P17" s="54"/>
      <c r="Q17" s="54"/>
    </row>
    <row r="18" spans="2:17" x14ac:dyDescent="0.2">
      <c r="B18" s="53"/>
      <c r="C18" s="56"/>
      <c r="D18" s="57"/>
      <c r="E18" s="57"/>
      <c r="F18" s="57"/>
      <c r="G18" s="57"/>
      <c r="H18" s="57"/>
      <c r="I18" s="57"/>
      <c r="J18" s="57"/>
      <c r="K18" s="56"/>
      <c r="L18" s="56" t="s">
        <v>145</v>
      </c>
      <c r="M18" s="54"/>
      <c r="N18" s="54"/>
      <c r="O18" s="54"/>
      <c r="P18" s="54"/>
      <c r="Q18" s="54"/>
    </row>
    <row r="19" spans="2:17" x14ac:dyDescent="0.2">
      <c r="B19" s="55" t="s">
        <v>113</v>
      </c>
      <c r="C19" s="56"/>
      <c r="D19" s="57"/>
      <c r="E19" s="57"/>
      <c r="F19" s="57"/>
      <c r="G19" s="57"/>
      <c r="H19" s="57"/>
      <c r="I19" s="57"/>
      <c r="J19" s="57"/>
      <c r="K19" s="56"/>
      <c r="L19" s="56" t="s">
        <v>146</v>
      </c>
      <c r="M19" s="54"/>
      <c r="N19" s="54"/>
      <c r="O19" s="54"/>
      <c r="P19" s="54"/>
      <c r="Q19" s="54"/>
    </row>
    <row r="20" spans="2:17" ht="21.75" customHeight="1" x14ac:dyDescent="0.2">
      <c r="B20" s="53"/>
      <c r="C20" s="55" t="s">
        <v>164</v>
      </c>
      <c r="D20" s="54"/>
      <c r="E20" s="54"/>
      <c r="F20" s="54"/>
      <c r="G20" s="54"/>
      <c r="H20" s="54"/>
      <c r="I20" s="54"/>
      <c r="J20" s="54"/>
      <c r="K20" s="56"/>
      <c r="L20" s="56" t="s">
        <v>147</v>
      </c>
      <c r="M20" s="54"/>
      <c r="N20" s="54"/>
      <c r="O20" s="54"/>
      <c r="P20" s="54"/>
      <c r="Q20" s="54"/>
    </row>
    <row r="21" spans="2:17" x14ac:dyDescent="0.2">
      <c r="B21" s="53"/>
      <c r="C21" s="56" t="s">
        <v>162</v>
      </c>
      <c r="D21" s="57"/>
      <c r="E21" s="57"/>
      <c r="F21" s="57"/>
      <c r="G21" s="57"/>
      <c r="H21" s="57"/>
      <c r="I21" s="57"/>
      <c r="J21" s="57"/>
      <c r="K21" s="60"/>
      <c r="L21" s="55" t="s">
        <v>132</v>
      </c>
      <c r="M21" s="54"/>
      <c r="N21" s="54"/>
      <c r="O21" s="54"/>
      <c r="P21" s="54"/>
      <c r="Q21" s="54"/>
    </row>
    <row r="22" spans="2:17" x14ac:dyDescent="0.2">
      <c r="B22" s="53"/>
      <c r="C22" s="56" t="s">
        <v>158</v>
      </c>
      <c r="D22" s="57"/>
      <c r="E22" s="57"/>
      <c r="F22" s="57"/>
      <c r="G22" s="57"/>
      <c r="H22" s="57"/>
      <c r="I22" s="57"/>
      <c r="J22" s="57"/>
      <c r="K22" s="53"/>
      <c r="L22" s="56" t="s">
        <v>139</v>
      </c>
      <c r="M22" s="54"/>
      <c r="N22" s="54"/>
      <c r="O22" s="54"/>
      <c r="P22" s="54"/>
      <c r="Q22" s="54"/>
    </row>
    <row r="23" spans="2:17" x14ac:dyDescent="0.2">
      <c r="B23" s="53"/>
      <c r="C23" s="56" t="s">
        <v>159</v>
      </c>
      <c r="D23" s="57"/>
      <c r="E23" s="57"/>
      <c r="F23" s="57"/>
      <c r="G23" s="57"/>
      <c r="H23" s="57"/>
      <c r="I23" s="57"/>
      <c r="J23" s="57"/>
      <c r="K23" s="56"/>
      <c r="L23" s="56" t="s">
        <v>148</v>
      </c>
      <c r="M23" s="54"/>
      <c r="N23" s="54"/>
      <c r="O23" s="54"/>
      <c r="P23" s="54"/>
      <c r="Q23" s="54"/>
    </row>
    <row r="24" spans="2:17" x14ac:dyDescent="0.2">
      <c r="B24" s="53"/>
      <c r="C24" s="56"/>
      <c r="D24" s="57"/>
      <c r="E24" s="57"/>
      <c r="F24" s="57"/>
      <c r="G24" s="57"/>
      <c r="H24" s="57"/>
      <c r="I24" s="57"/>
      <c r="J24" s="57"/>
      <c r="K24" s="56"/>
      <c r="L24" s="56" t="s">
        <v>149</v>
      </c>
      <c r="M24" s="54"/>
      <c r="N24" s="54"/>
      <c r="O24" s="54"/>
      <c r="P24" s="54"/>
      <c r="Q24" s="54"/>
    </row>
    <row r="25" spans="2:17" x14ac:dyDescent="0.2">
      <c r="B25" s="55" t="s">
        <v>114</v>
      </c>
      <c r="C25" s="56"/>
      <c r="D25" s="57"/>
      <c r="E25" s="57"/>
      <c r="F25" s="57"/>
      <c r="G25" s="57"/>
      <c r="H25" s="57"/>
      <c r="I25" s="57"/>
      <c r="J25" s="57"/>
      <c r="K25" s="56"/>
      <c r="L25" s="56" t="s">
        <v>150</v>
      </c>
      <c r="M25" s="54"/>
      <c r="N25" s="54"/>
      <c r="O25" s="54"/>
      <c r="P25" s="54"/>
      <c r="Q25" s="54"/>
    </row>
    <row r="26" spans="2:17" ht="21.75" customHeight="1" x14ac:dyDescent="0.2">
      <c r="B26" s="53"/>
      <c r="C26" s="55" t="s">
        <v>164</v>
      </c>
      <c r="D26" s="54"/>
      <c r="E26" s="54"/>
      <c r="F26" s="54"/>
      <c r="G26" s="54"/>
      <c r="H26" s="54"/>
      <c r="I26" s="54"/>
      <c r="J26" s="54"/>
      <c r="K26" s="56"/>
      <c r="L26" s="56" t="s">
        <v>151</v>
      </c>
      <c r="M26" s="54"/>
      <c r="N26" s="54"/>
      <c r="O26" s="54"/>
      <c r="P26" s="54"/>
      <c r="Q26" s="54"/>
    </row>
    <row r="27" spans="2:17" x14ac:dyDescent="0.2">
      <c r="B27" s="53"/>
      <c r="C27" s="56" t="s">
        <v>163</v>
      </c>
      <c r="D27" s="57"/>
      <c r="E27" s="57"/>
      <c r="F27" s="57"/>
      <c r="G27" s="57"/>
      <c r="H27" s="57"/>
      <c r="I27" s="57"/>
      <c r="J27" s="57"/>
      <c r="K27" s="60"/>
      <c r="L27" s="55" t="s">
        <v>27</v>
      </c>
      <c r="M27" s="54"/>
      <c r="N27" s="54"/>
      <c r="O27" s="54"/>
      <c r="P27" s="54"/>
      <c r="Q27" s="54"/>
    </row>
    <row r="28" spans="2:17" x14ac:dyDescent="0.2">
      <c r="B28" s="53"/>
      <c r="C28" s="56" t="s">
        <v>158</v>
      </c>
      <c r="D28" s="57"/>
      <c r="E28" s="57"/>
      <c r="F28" s="57"/>
      <c r="G28" s="57"/>
      <c r="H28" s="57"/>
      <c r="I28" s="57"/>
      <c r="J28" s="57"/>
      <c r="K28" s="56"/>
      <c r="L28" s="56" t="s">
        <v>141</v>
      </c>
      <c r="M28" s="54"/>
      <c r="N28" s="54"/>
      <c r="O28" s="54"/>
      <c r="P28" s="54"/>
      <c r="Q28" s="54"/>
    </row>
    <row r="29" spans="2:17" x14ac:dyDescent="0.2">
      <c r="B29" s="53"/>
      <c r="C29" s="56" t="s">
        <v>159</v>
      </c>
      <c r="D29" s="57"/>
      <c r="E29" s="57"/>
      <c r="F29" s="57"/>
      <c r="G29" s="57"/>
      <c r="H29" s="57"/>
      <c r="I29" s="57"/>
      <c r="J29" s="57"/>
      <c r="K29" s="56"/>
      <c r="L29" s="56" t="s">
        <v>152</v>
      </c>
      <c r="M29" s="54"/>
      <c r="N29" s="54"/>
      <c r="O29" s="54"/>
      <c r="P29" s="54"/>
      <c r="Q29" s="54"/>
    </row>
    <row r="30" spans="2:17" x14ac:dyDescent="0.2">
      <c r="B30" s="54"/>
      <c r="C30" s="57"/>
      <c r="D30" s="57"/>
      <c r="E30" s="57"/>
      <c r="F30" s="57"/>
      <c r="G30" s="57"/>
      <c r="H30" s="57"/>
      <c r="I30" s="57"/>
      <c r="J30" s="57"/>
      <c r="K30" s="56"/>
      <c r="L30" s="56" t="s">
        <v>153</v>
      </c>
      <c r="M30" s="54"/>
      <c r="N30" s="54"/>
      <c r="O30" s="54"/>
      <c r="P30" s="54"/>
      <c r="Q30" s="54"/>
    </row>
    <row r="31" spans="2:17" ht="21.75" customHeight="1" thickBot="1" x14ac:dyDescent="0.25">
      <c r="B31" s="54"/>
      <c r="C31" s="54"/>
      <c r="D31" s="54"/>
      <c r="E31" s="54"/>
      <c r="F31" s="54"/>
      <c r="G31" s="54"/>
      <c r="H31" s="54"/>
      <c r="I31" s="54"/>
      <c r="J31" s="54"/>
      <c r="K31" s="57"/>
      <c r="L31" s="54"/>
      <c r="M31" s="54"/>
      <c r="N31" s="54"/>
      <c r="O31" s="54"/>
      <c r="P31" s="54"/>
      <c r="Q31" s="54"/>
    </row>
    <row r="32" spans="2:17" ht="14.25" customHeight="1" x14ac:dyDescent="0.2">
      <c r="B32" s="140" t="s">
        <v>281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</row>
    <row r="33" spans="2:17" x14ac:dyDescent="0.2"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</row>
    <row r="34" spans="2:17" ht="15" thickBot="1" x14ac:dyDescent="0.25">
      <c r="B34" s="146" t="s">
        <v>55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</row>
  </sheetData>
  <sheetProtection sheet="1" objects="1" scenarios="1"/>
  <mergeCells count="2">
    <mergeCell ref="B32:Q33"/>
    <mergeCell ref="B34:Q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68D6-4866-4CF2-8369-F39A24913466}">
  <sheetPr>
    <tabColor theme="0"/>
    <pageSetUpPr fitToPage="1"/>
  </sheetPr>
  <dimension ref="A1:AC141"/>
  <sheetViews>
    <sheetView zoomScaleNormal="100" zoomScalePageLayoutView="125" workbookViewId="0">
      <selection activeCell="Q19" sqref="Q19"/>
    </sheetView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1" spans="2:29" x14ac:dyDescent="0.2">
      <c r="V1" s="91"/>
      <c r="W1" s="91"/>
      <c r="X1" s="91"/>
      <c r="Y1" s="91"/>
      <c r="Z1" s="91"/>
      <c r="AA1" s="92"/>
      <c r="AB1" s="92"/>
      <c r="AC1" s="92"/>
    </row>
    <row r="2" spans="2:29" ht="15" customHeight="1" x14ac:dyDescent="0.2">
      <c r="B2" s="149" t="s">
        <v>198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V2" s="52" t="s">
        <v>56</v>
      </c>
      <c r="W2" s="52"/>
      <c r="X2" s="52"/>
      <c r="Y2" s="52"/>
      <c r="Z2" s="52"/>
      <c r="AA2" s="92"/>
      <c r="AB2" s="92"/>
      <c r="AC2" s="92"/>
    </row>
    <row r="3" spans="2:29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V3" s="52"/>
      <c r="W3" s="52"/>
      <c r="X3" s="52"/>
      <c r="Y3" s="52"/>
      <c r="Z3" s="52"/>
      <c r="AA3" s="92"/>
      <c r="AB3" s="92"/>
      <c r="AC3" s="92"/>
    </row>
    <row r="4" spans="2:29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V4" s="52"/>
      <c r="W4" s="52"/>
      <c r="X4" s="52"/>
      <c r="Y4" s="52"/>
      <c r="Z4" s="52"/>
      <c r="AA4" s="92"/>
      <c r="AB4" s="92"/>
      <c r="AC4" s="92"/>
    </row>
    <row r="5" spans="2:29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52"/>
      <c r="W5" s="52"/>
      <c r="X5" s="52"/>
      <c r="Y5" s="52"/>
      <c r="Z5" s="52"/>
      <c r="AA5" s="92"/>
      <c r="AB5" s="92"/>
      <c r="AC5" s="92"/>
    </row>
    <row r="6" spans="2:29" s="5" customFormat="1" ht="24.95" customHeight="1" x14ac:dyDescent="0.2">
      <c r="B6" s="3" t="s">
        <v>220</v>
      </c>
      <c r="C6" s="4"/>
      <c r="D6" s="4"/>
      <c r="E6" s="4"/>
      <c r="F6" s="4"/>
      <c r="G6" s="4"/>
      <c r="H6" s="4"/>
      <c r="I6" s="4"/>
      <c r="J6" s="4"/>
      <c r="K6" s="4"/>
      <c r="L6" s="4"/>
      <c r="V6" s="120"/>
      <c r="W6" s="120"/>
      <c r="X6" s="120"/>
      <c r="Y6" s="120"/>
      <c r="Z6" s="120"/>
      <c r="AA6" s="96"/>
      <c r="AB6" s="96"/>
      <c r="AC6" s="96"/>
    </row>
    <row r="7" spans="2:29" ht="15" customHeight="1" x14ac:dyDescent="0.2">
      <c r="B7" s="178" t="s">
        <v>91</v>
      </c>
      <c r="C7" s="161" t="s">
        <v>34</v>
      </c>
      <c r="D7" s="161"/>
      <c r="E7" s="166" t="s">
        <v>16</v>
      </c>
      <c r="F7" s="166"/>
      <c r="G7" s="166"/>
      <c r="H7" s="166"/>
      <c r="I7" s="166"/>
      <c r="J7" s="166"/>
      <c r="K7" s="166"/>
      <c r="L7" s="166"/>
      <c r="V7" s="52" t="s">
        <v>33</v>
      </c>
      <c r="W7" s="52"/>
      <c r="X7" s="52"/>
      <c r="Y7" s="52"/>
      <c r="Z7" s="52"/>
      <c r="AA7" s="92"/>
      <c r="AB7" s="92"/>
      <c r="AC7" s="92"/>
    </row>
    <row r="8" spans="2:29" ht="27" customHeight="1" x14ac:dyDescent="0.2">
      <c r="B8" s="179"/>
      <c r="C8" s="162"/>
      <c r="D8" s="162"/>
      <c r="E8" s="169" t="s">
        <v>85</v>
      </c>
      <c r="F8" s="169"/>
      <c r="G8" s="169" t="s">
        <v>86</v>
      </c>
      <c r="H8" s="169"/>
      <c r="I8" s="169" t="s">
        <v>87</v>
      </c>
      <c r="J8" s="169"/>
      <c r="K8" s="169" t="s">
        <v>92</v>
      </c>
      <c r="L8" s="169"/>
      <c r="V8" s="52"/>
      <c r="W8" s="52"/>
      <c r="X8" s="52"/>
      <c r="Y8" s="52"/>
      <c r="Z8" s="52"/>
      <c r="AA8" s="92"/>
      <c r="AB8" s="92"/>
      <c r="AC8" s="92"/>
    </row>
    <row r="9" spans="2:29" ht="35.25" customHeight="1" x14ac:dyDescent="0.2">
      <c r="B9" s="6"/>
      <c r="C9" s="98" t="s">
        <v>189</v>
      </c>
      <c r="D9" s="7" t="s">
        <v>9</v>
      </c>
      <c r="E9" s="98" t="s">
        <v>189</v>
      </c>
      <c r="F9" s="7" t="s">
        <v>9</v>
      </c>
      <c r="G9" s="98" t="s">
        <v>189</v>
      </c>
      <c r="H9" s="7" t="s">
        <v>9</v>
      </c>
      <c r="I9" s="98" t="s">
        <v>189</v>
      </c>
      <c r="J9" s="7" t="s">
        <v>9</v>
      </c>
      <c r="K9" s="98" t="s">
        <v>189</v>
      </c>
      <c r="L9" s="7" t="s">
        <v>9</v>
      </c>
      <c r="V9" s="52"/>
      <c r="W9" s="52" t="s">
        <v>85</v>
      </c>
      <c r="X9" s="52" t="s">
        <v>86</v>
      </c>
      <c r="Y9" s="52" t="s">
        <v>87</v>
      </c>
      <c r="Z9" s="52" t="s">
        <v>83</v>
      </c>
      <c r="AA9" s="92"/>
      <c r="AB9" s="92"/>
      <c r="AC9" s="92"/>
    </row>
    <row r="10" spans="2:29" x14ac:dyDescent="0.2">
      <c r="B10" s="1" t="s">
        <v>17</v>
      </c>
      <c r="C10" s="47">
        <f>$G$43</f>
        <v>66088</v>
      </c>
      <c r="D10" s="66">
        <v>1</v>
      </c>
      <c r="E10" s="47">
        <f>$G$39</f>
        <v>17996</v>
      </c>
      <c r="F10" s="67">
        <f>E10/$C$10</f>
        <v>0.27230359520639147</v>
      </c>
      <c r="G10" s="47">
        <f>$G$40</f>
        <v>14803</v>
      </c>
      <c r="H10" s="67">
        <f>G10/$C$10</f>
        <v>0.22398922648589759</v>
      </c>
      <c r="I10" s="47">
        <f>$G$41</f>
        <v>5971</v>
      </c>
      <c r="J10" s="67">
        <f>I10/$C$10</f>
        <v>9.0349231327926396E-2</v>
      </c>
      <c r="K10" s="47">
        <f>$G$42</f>
        <v>27318</v>
      </c>
      <c r="L10" s="67">
        <f>K10/$C$10</f>
        <v>0.41335794697978451</v>
      </c>
      <c r="N10" s="1" t="s">
        <v>57</v>
      </c>
      <c r="V10" s="52" t="s">
        <v>18</v>
      </c>
      <c r="W10" s="122">
        <f>$E$11</f>
        <v>3188</v>
      </c>
      <c r="X10" s="122">
        <f>$G$11</f>
        <v>3038</v>
      </c>
      <c r="Y10" s="122">
        <f>$I$11</f>
        <v>1207</v>
      </c>
      <c r="Z10" s="122">
        <f>$K$11</f>
        <v>5387</v>
      </c>
      <c r="AA10" s="92"/>
      <c r="AB10" s="92"/>
      <c r="AC10" s="92"/>
    </row>
    <row r="11" spans="2:29" x14ac:dyDescent="0.2">
      <c r="B11" s="1" t="s">
        <v>18</v>
      </c>
      <c r="C11" s="47">
        <f>$G$59</f>
        <v>12820</v>
      </c>
      <c r="D11" s="68">
        <v>1</v>
      </c>
      <c r="E11" s="47">
        <f>$G$55</f>
        <v>3188</v>
      </c>
      <c r="F11" s="46">
        <f>E11/$C$11</f>
        <v>0.24867394695787831</v>
      </c>
      <c r="G11" s="47">
        <f>$G$56</f>
        <v>3038</v>
      </c>
      <c r="H11" s="46">
        <f>G11/$C$11</f>
        <v>0.23697347893915757</v>
      </c>
      <c r="I11" s="47">
        <f>$G$57</f>
        <v>1207</v>
      </c>
      <c r="J11" s="46">
        <f>I11/$C$11</f>
        <v>9.4149765990639622E-2</v>
      </c>
      <c r="K11" s="47">
        <f>$G$58</f>
        <v>5387</v>
      </c>
      <c r="L11" s="46">
        <f>K11/$C$11</f>
        <v>0.42020280811232447</v>
      </c>
      <c r="V11" s="52"/>
      <c r="W11" s="52"/>
      <c r="X11" s="52"/>
      <c r="Y11" s="52"/>
      <c r="Z11" s="52"/>
      <c r="AA11" s="92"/>
      <c r="AB11" s="92"/>
      <c r="AC11" s="92"/>
    </row>
    <row r="12" spans="2:29" ht="15" customHeight="1" x14ac:dyDescent="0.2">
      <c r="B12" s="12"/>
      <c r="C12" s="165" t="s">
        <v>28</v>
      </c>
      <c r="D12" s="165"/>
      <c r="E12" s="165"/>
      <c r="F12" s="165"/>
      <c r="G12" s="165"/>
      <c r="H12" s="165"/>
      <c r="I12" s="165"/>
      <c r="J12" s="165"/>
      <c r="K12" s="165"/>
      <c r="L12" s="165"/>
      <c r="V12" s="92"/>
      <c r="W12" s="92"/>
      <c r="X12" s="92"/>
      <c r="Y12" s="92"/>
      <c r="Z12" s="92"/>
      <c r="AA12" s="92"/>
      <c r="AB12" s="92"/>
      <c r="AC12" s="92"/>
    </row>
    <row r="13" spans="2:29" ht="15" customHeight="1" x14ac:dyDescent="0.2">
      <c r="B13" s="1" t="s">
        <v>61</v>
      </c>
      <c r="C13" s="47">
        <f>$G$75</f>
        <v>2458</v>
      </c>
      <c r="D13" s="66">
        <v>1</v>
      </c>
      <c r="E13" s="47">
        <f>$G$71</f>
        <v>665</v>
      </c>
      <c r="F13" s="67">
        <f>E13/$C$13</f>
        <v>0.27054515866558176</v>
      </c>
      <c r="G13" s="47">
        <f>$G$72</f>
        <v>563</v>
      </c>
      <c r="H13" s="67">
        <f>G13/$C$13</f>
        <v>0.22904800650935719</v>
      </c>
      <c r="I13" s="47">
        <f>$G$73</f>
        <v>249</v>
      </c>
      <c r="J13" s="67">
        <f>I13/$C$13</f>
        <v>0.10130187144019528</v>
      </c>
      <c r="K13" s="47">
        <f>$G$74</f>
        <v>981</v>
      </c>
      <c r="L13" s="67">
        <f>K13/$C$13</f>
        <v>0.39910496338486573</v>
      </c>
      <c r="V13" s="92"/>
      <c r="W13" s="92"/>
      <c r="X13" s="92"/>
      <c r="Y13" s="92"/>
      <c r="Z13" s="92"/>
      <c r="AA13" s="92"/>
      <c r="AB13" s="92"/>
      <c r="AC13" s="92"/>
    </row>
    <row r="14" spans="2:29" x14ac:dyDescent="0.2">
      <c r="B14" s="1" t="s">
        <v>19</v>
      </c>
      <c r="C14" s="47">
        <f>$G$91</f>
        <v>4973</v>
      </c>
      <c r="D14" s="66">
        <v>1</v>
      </c>
      <c r="E14" s="47">
        <f>$G$87</f>
        <v>1199</v>
      </c>
      <c r="F14" s="67">
        <f>E14/$C$14</f>
        <v>0.24110195053287753</v>
      </c>
      <c r="G14" s="47">
        <f>$G$88</f>
        <v>1240</v>
      </c>
      <c r="H14" s="67">
        <f>G14/$C$14</f>
        <v>0.2493464709430927</v>
      </c>
      <c r="I14" s="47">
        <f>$G$89</f>
        <v>435</v>
      </c>
      <c r="J14" s="67">
        <f>I14/$C$14</f>
        <v>8.7472350693746231E-2</v>
      </c>
      <c r="K14" s="47">
        <f>$G$90</f>
        <v>2099</v>
      </c>
      <c r="L14" s="67">
        <f>K14/$C$14</f>
        <v>0.42207922783028351</v>
      </c>
      <c r="P14" s="1" t="s">
        <v>59</v>
      </c>
      <c r="R14" s="1" t="s">
        <v>22</v>
      </c>
      <c r="V14" s="92"/>
      <c r="W14" s="92"/>
      <c r="X14" s="92"/>
      <c r="Y14" s="92"/>
      <c r="Z14" s="92"/>
      <c r="AA14" s="92"/>
      <c r="AB14" s="92"/>
      <c r="AC14" s="92"/>
    </row>
    <row r="15" spans="2:29" x14ac:dyDescent="0.2">
      <c r="B15" s="1" t="s">
        <v>20</v>
      </c>
      <c r="C15" s="47">
        <f>$G$107</f>
        <v>2528</v>
      </c>
      <c r="D15" s="66">
        <v>1</v>
      </c>
      <c r="E15" s="47">
        <f>$G$103</f>
        <v>595</v>
      </c>
      <c r="F15" s="67">
        <f>E15/$C$15</f>
        <v>0.23536392405063292</v>
      </c>
      <c r="G15" s="47">
        <f>$G$104</f>
        <v>622</v>
      </c>
      <c r="H15" s="67">
        <f>G15/$C$15</f>
        <v>0.24604430379746836</v>
      </c>
      <c r="I15" s="47">
        <f>$G$105</f>
        <v>265</v>
      </c>
      <c r="J15" s="67">
        <f>I15/$C$15</f>
        <v>0.10482594936708861</v>
      </c>
      <c r="K15" s="47">
        <f>$G$106</f>
        <v>1046</v>
      </c>
      <c r="L15" s="67">
        <f>K15/$C$15</f>
        <v>0.41376582278481011</v>
      </c>
      <c r="V15" s="92"/>
      <c r="W15" s="92"/>
      <c r="X15" s="92"/>
      <c r="Y15" s="92"/>
      <c r="Z15" s="92"/>
      <c r="AA15" s="92"/>
      <c r="AB15" s="92"/>
      <c r="AC15" s="92"/>
    </row>
    <row r="16" spans="2:29" x14ac:dyDescent="0.2">
      <c r="B16" s="13" t="s">
        <v>21</v>
      </c>
      <c r="C16" s="28">
        <f>$G$123</f>
        <v>2861</v>
      </c>
      <c r="D16" s="68">
        <v>1</v>
      </c>
      <c r="E16" s="28">
        <f>$G$119</f>
        <v>729</v>
      </c>
      <c r="F16" s="46">
        <f>E16/$C$16</f>
        <v>0.25480601188395668</v>
      </c>
      <c r="G16" s="28">
        <f>$G$120</f>
        <v>613</v>
      </c>
      <c r="H16" s="46">
        <f>G16/$C$16</f>
        <v>0.21426074799021322</v>
      </c>
      <c r="I16" s="28">
        <f>$G$121</f>
        <v>258</v>
      </c>
      <c r="J16" s="46">
        <f>I16/$C$16</f>
        <v>9.0178259349877665E-2</v>
      </c>
      <c r="K16" s="28">
        <f>$G$122</f>
        <v>1261</v>
      </c>
      <c r="L16" s="46">
        <f>K16/$C$16</f>
        <v>0.44075498077595249</v>
      </c>
      <c r="V16" s="92"/>
      <c r="W16" s="92"/>
      <c r="X16" s="92"/>
      <c r="Y16" s="92"/>
      <c r="Z16" s="92"/>
      <c r="AA16" s="92"/>
      <c r="AB16" s="92"/>
      <c r="AC16" s="92"/>
    </row>
    <row r="17" spans="2:29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V17" s="92"/>
      <c r="W17" s="92"/>
      <c r="X17" s="92"/>
      <c r="Y17" s="92"/>
      <c r="Z17" s="92"/>
      <c r="AA17" s="92"/>
      <c r="AB17" s="92"/>
      <c r="AC17" s="92"/>
    </row>
    <row r="18" spans="2:29" x14ac:dyDescent="0.2">
      <c r="V18" s="92"/>
      <c r="W18" s="92"/>
      <c r="X18" s="92"/>
      <c r="Y18" s="92"/>
      <c r="Z18" s="92"/>
      <c r="AA18" s="92"/>
      <c r="AB18" s="92"/>
      <c r="AC18" s="92"/>
    </row>
    <row r="19" spans="2:29" x14ac:dyDescent="0.2">
      <c r="V19" s="92"/>
      <c r="W19" s="92"/>
      <c r="X19" s="92"/>
      <c r="Y19" s="92"/>
      <c r="Z19" s="92"/>
      <c r="AA19" s="92"/>
      <c r="AB19" s="92"/>
      <c r="AC19" s="92"/>
    </row>
    <row r="20" spans="2:29" s="16" customFormat="1" ht="24.95" customHeight="1" x14ac:dyDescent="0.2">
      <c r="B20" s="3" t="s">
        <v>221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V20" s="104"/>
      <c r="W20" s="104"/>
      <c r="X20" s="104"/>
      <c r="Y20" s="104"/>
      <c r="Z20" s="104"/>
      <c r="AA20" s="104"/>
      <c r="AB20" s="104"/>
      <c r="AC20" s="104"/>
    </row>
    <row r="21" spans="2:29" ht="15" customHeight="1" x14ac:dyDescent="0.2">
      <c r="B21" s="178" t="s">
        <v>91</v>
      </c>
      <c r="C21" s="167" t="s">
        <v>34</v>
      </c>
      <c r="D21" s="167"/>
      <c r="E21" s="167"/>
      <c r="F21" s="166" t="s">
        <v>16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S21" s="1" t="s">
        <v>59</v>
      </c>
      <c r="V21" s="92"/>
      <c r="W21" s="92"/>
      <c r="X21" s="92"/>
      <c r="Y21" s="92"/>
      <c r="Z21" s="92"/>
      <c r="AA21" s="92"/>
      <c r="AB21" s="92"/>
      <c r="AC21" s="92"/>
    </row>
    <row r="22" spans="2:29" ht="24.75" customHeight="1" x14ac:dyDescent="0.2">
      <c r="B22" s="179"/>
      <c r="C22" s="168"/>
      <c r="D22" s="168"/>
      <c r="E22" s="168"/>
      <c r="F22" s="163" t="s">
        <v>85</v>
      </c>
      <c r="G22" s="163"/>
      <c r="H22" s="163"/>
      <c r="I22" s="163" t="s">
        <v>86</v>
      </c>
      <c r="J22" s="163"/>
      <c r="K22" s="163"/>
      <c r="L22" s="163" t="s">
        <v>87</v>
      </c>
      <c r="M22" s="163"/>
      <c r="N22" s="163"/>
      <c r="O22" s="163" t="s">
        <v>88</v>
      </c>
      <c r="P22" s="163"/>
      <c r="Q22" s="163"/>
    </row>
    <row r="23" spans="2:29" ht="35.25" customHeight="1" x14ac:dyDescent="0.2">
      <c r="B23" s="6"/>
      <c r="C23" s="98" t="s">
        <v>189</v>
      </c>
      <c r="D23" s="99" t="s">
        <v>174</v>
      </c>
      <c r="E23" s="99" t="s">
        <v>175</v>
      </c>
      <c r="F23" s="98" t="s">
        <v>189</v>
      </c>
      <c r="G23" s="99" t="s">
        <v>174</v>
      </c>
      <c r="H23" s="99" t="s">
        <v>175</v>
      </c>
      <c r="I23" s="98" t="s">
        <v>189</v>
      </c>
      <c r="J23" s="99" t="s">
        <v>174</v>
      </c>
      <c r="K23" s="99" t="s">
        <v>175</v>
      </c>
      <c r="L23" s="98" t="s">
        <v>189</v>
      </c>
      <c r="M23" s="99" t="s">
        <v>174</v>
      </c>
      <c r="N23" s="99" t="s">
        <v>175</v>
      </c>
      <c r="O23" s="98" t="s">
        <v>189</v>
      </c>
      <c r="P23" s="99" t="s">
        <v>174</v>
      </c>
      <c r="Q23" s="99" t="s">
        <v>175</v>
      </c>
      <c r="W23" s="1" t="s">
        <v>57</v>
      </c>
    </row>
    <row r="24" spans="2:29" x14ac:dyDescent="0.2">
      <c r="B24" s="1" t="s">
        <v>17</v>
      </c>
      <c r="C24" s="47">
        <f>$G$43</f>
        <v>66088</v>
      </c>
      <c r="D24" s="19">
        <f>G43-F43</f>
        <v>352</v>
      </c>
      <c r="E24" s="18">
        <f>(G43-F43)/F43</f>
        <v>5.3547523427041497E-3</v>
      </c>
      <c r="F24" s="47">
        <f>$G$39</f>
        <v>17996</v>
      </c>
      <c r="G24" s="19">
        <f>G39-F39</f>
        <v>325</v>
      </c>
      <c r="H24" s="18">
        <f>(G39-F39)/F39</f>
        <v>1.8391715239658196E-2</v>
      </c>
      <c r="I24" s="47">
        <f>$G$40</f>
        <v>14803</v>
      </c>
      <c r="J24" s="19">
        <f>G40-F40</f>
        <v>-143</v>
      </c>
      <c r="K24" s="18">
        <f>(G40-F40)/F40</f>
        <v>-9.5677773317275529E-3</v>
      </c>
      <c r="L24" s="47">
        <f>$G$41</f>
        <v>5971</v>
      </c>
      <c r="M24" s="19">
        <f>G41-F41</f>
        <v>19</v>
      </c>
      <c r="N24" s="18">
        <f>(G41-F41)/F41</f>
        <v>3.192204301075269E-3</v>
      </c>
      <c r="O24" s="47">
        <f>$G$42</f>
        <v>27318</v>
      </c>
      <c r="P24" s="19">
        <f>G42-F42</f>
        <v>151</v>
      </c>
      <c r="Q24" s="18">
        <f>(G42-F42)/F42</f>
        <v>5.5582140096440535E-3</v>
      </c>
    </row>
    <row r="25" spans="2:29" x14ac:dyDescent="0.2">
      <c r="B25" s="1" t="s">
        <v>18</v>
      </c>
      <c r="C25" s="47">
        <f>$G$59</f>
        <v>12820</v>
      </c>
      <c r="D25" s="19">
        <f>G59-F59</f>
        <v>0</v>
      </c>
      <c r="E25" s="18">
        <f>(G59-F59)/F59</f>
        <v>0</v>
      </c>
      <c r="F25" s="47">
        <f>$G$55</f>
        <v>3188</v>
      </c>
      <c r="G25" s="19">
        <f>G55-F55</f>
        <v>-10</v>
      </c>
      <c r="H25" s="18">
        <f>(G55-F55)/F55</f>
        <v>-3.1269543464665416E-3</v>
      </c>
      <c r="I25" s="47">
        <f>$G$56</f>
        <v>3038</v>
      </c>
      <c r="J25" s="19">
        <f>G56-F56</f>
        <v>-46</v>
      </c>
      <c r="K25" s="18">
        <f>(G56-F56)/F56</f>
        <v>-1.4915693904020753E-2</v>
      </c>
      <c r="L25" s="47">
        <f>$G$57</f>
        <v>1207</v>
      </c>
      <c r="M25" s="19">
        <f>G57-F57</f>
        <v>21</v>
      </c>
      <c r="N25" s="18">
        <f>(G57-F57)/F57</f>
        <v>1.7706576728499158E-2</v>
      </c>
      <c r="O25" s="47">
        <f>$G$58</f>
        <v>5387</v>
      </c>
      <c r="P25" s="19">
        <f>G58-F58</f>
        <v>35</v>
      </c>
      <c r="Q25" s="18">
        <f>(G58-F58)/F58</f>
        <v>6.539611360239163E-3</v>
      </c>
    </row>
    <row r="26" spans="2:29" ht="15" customHeight="1" x14ac:dyDescent="0.2">
      <c r="C26" s="165" t="s">
        <v>28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</row>
    <row r="27" spans="2:29" ht="15" customHeight="1" x14ac:dyDescent="0.2">
      <c r="B27" s="1" t="s">
        <v>61</v>
      </c>
      <c r="C27" s="47">
        <f>$G$75</f>
        <v>2458</v>
      </c>
      <c r="D27" s="19">
        <f>G75-F75</f>
        <v>0</v>
      </c>
      <c r="E27" s="18">
        <f>(G75-F75)/F75</f>
        <v>0</v>
      </c>
      <c r="F27" s="47">
        <f>$G$71</f>
        <v>665</v>
      </c>
      <c r="G27" s="19">
        <f>G71-F71</f>
        <v>-15</v>
      </c>
      <c r="H27" s="18">
        <f>(G71-F71)/F71</f>
        <v>-2.2058823529411766E-2</v>
      </c>
      <c r="I27" s="47">
        <f>$G$72</f>
        <v>563</v>
      </c>
      <c r="J27" s="19">
        <f>G72-F72</f>
        <v>-3</v>
      </c>
      <c r="K27" s="18">
        <f>(G72-F72)/F72</f>
        <v>-5.3003533568904597E-3</v>
      </c>
      <c r="L27" s="47">
        <f>$G$73</f>
        <v>249</v>
      </c>
      <c r="M27" s="19">
        <f>G73-F73</f>
        <v>-2</v>
      </c>
      <c r="N27" s="18">
        <f>(G73-F73)/F73</f>
        <v>-7.9681274900398405E-3</v>
      </c>
      <c r="O27" s="47">
        <f>$G$74</f>
        <v>981</v>
      </c>
      <c r="P27" s="19">
        <f>G74-F74</f>
        <v>20</v>
      </c>
      <c r="Q27" s="18">
        <f>(G74-F74)/F74</f>
        <v>2.081165452653486E-2</v>
      </c>
    </row>
    <row r="28" spans="2:29" x14ac:dyDescent="0.2">
      <c r="B28" s="1" t="s">
        <v>19</v>
      </c>
      <c r="C28" s="47">
        <f>$G$91</f>
        <v>4973</v>
      </c>
      <c r="D28" s="19">
        <f>G91-F91</f>
        <v>34</v>
      </c>
      <c r="E28" s="18">
        <f>(G91-F91)/F91</f>
        <v>6.8839846122696899E-3</v>
      </c>
      <c r="F28" s="47">
        <f>$G$87</f>
        <v>1199</v>
      </c>
      <c r="G28" s="19">
        <f>G87-F87</f>
        <v>13</v>
      </c>
      <c r="H28" s="18">
        <f>(G87-F87)/F87</f>
        <v>1.0961214165261383E-2</v>
      </c>
      <c r="I28" s="47">
        <f>$G$88</f>
        <v>1240</v>
      </c>
      <c r="J28" s="19">
        <f>G88-F88</f>
        <v>-11</v>
      </c>
      <c r="K28" s="18">
        <f>(G88-F88)/F88</f>
        <v>-8.7929656274980013E-3</v>
      </c>
      <c r="L28" s="47">
        <f>$G$89</f>
        <v>435</v>
      </c>
      <c r="M28" s="19">
        <f>G89-F89</f>
        <v>11</v>
      </c>
      <c r="N28" s="18">
        <f>(G89-F89)/F89</f>
        <v>2.5943396226415096E-2</v>
      </c>
      <c r="O28" s="47">
        <f>$G$90</f>
        <v>2099</v>
      </c>
      <c r="P28" s="19">
        <f>G90-F90</f>
        <v>21</v>
      </c>
      <c r="Q28" s="18">
        <f>(G90-F90)/F90</f>
        <v>1.0105871029836381E-2</v>
      </c>
    </row>
    <row r="29" spans="2:29" x14ac:dyDescent="0.2">
      <c r="B29" s="1" t="s">
        <v>20</v>
      </c>
      <c r="C29" s="47">
        <f>$G$107</f>
        <v>2528</v>
      </c>
      <c r="D29" s="19">
        <f>G107-F107</f>
        <v>15</v>
      </c>
      <c r="E29" s="18">
        <f>(G107-F107)/F107</f>
        <v>5.9689614007162753E-3</v>
      </c>
      <c r="F29" s="47">
        <f>$G$103</f>
        <v>595</v>
      </c>
      <c r="G29" s="19">
        <f>G103-F103</f>
        <v>14</v>
      </c>
      <c r="H29" s="18">
        <f>(G103-F103)/F103</f>
        <v>2.4096385542168676E-2</v>
      </c>
      <c r="I29" s="47">
        <f>$G$104</f>
        <v>622</v>
      </c>
      <c r="J29" s="19">
        <f>G104-F104</f>
        <v>-20</v>
      </c>
      <c r="K29" s="18">
        <f>(G104-F104)/F104</f>
        <v>-3.1152647975077882E-2</v>
      </c>
      <c r="L29" s="47">
        <f>$G$105</f>
        <v>265</v>
      </c>
      <c r="M29" s="19">
        <f>G105-F105</f>
        <v>8</v>
      </c>
      <c r="N29" s="18">
        <f>(G105-F105)/F105</f>
        <v>3.1128404669260701E-2</v>
      </c>
      <c r="O29" s="47">
        <f>$G$106</f>
        <v>1046</v>
      </c>
      <c r="P29" s="19">
        <f>G106-F106</f>
        <v>13</v>
      </c>
      <c r="Q29" s="18">
        <f>(G106-F106)/F106</f>
        <v>1.2584704743465635E-2</v>
      </c>
    </row>
    <row r="30" spans="2:29" x14ac:dyDescent="0.2">
      <c r="B30" s="13" t="s">
        <v>21</v>
      </c>
      <c r="C30" s="28">
        <f>$G$123</f>
        <v>2861</v>
      </c>
      <c r="D30" s="19">
        <f>G123-F123</f>
        <v>-49</v>
      </c>
      <c r="E30" s="18">
        <f>(G123-F123)/F123</f>
        <v>-1.683848797250859E-2</v>
      </c>
      <c r="F30" s="28">
        <f>$G$119</f>
        <v>729</v>
      </c>
      <c r="G30" s="19">
        <f>G119-F119</f>
        <v>-22</v>
      </c>
      <c r="H30" s="18">
        <f>(G119-F119)/F119</f>
        <v>-2.929427430093209E-2</v>
      </c>
      <c r="I30" s="28">
        <f>$G$120</f>
        <v>613</v>
      </c>
      <c r="J30" s="19">
        <f>G120-F120</f>
        <v>-12</v>
      </c>
      <c r="K30" s="18">
        <f>(G120-F120)/F120</f>
        <v>-1.9199999999999998E-2</v>
      </c>
      <c r="L30" s="28">
        <f>$G$121</f>
        <v>258</v>
      </c>
      <c r="M30" s="45">
        <f>G121-F121</f>
        <v>4</v>
      </c>
      <c r="N30" s="46">
        <f>(G121-F121)/F121</f>
        <v>1.5748031496062992E-2</v>
      </c>
      <c r="O30" s="28">
        <f>$G$122</f>
        <v>1261</v>
      </c>
      <c r="P30" s="45">
        <f>G122-F122</f>
        <v>-19</v>
      </c>
      <c r="Q30" s="46">
        <f>(G122-F122)/F122</f>
        <v>-1.4843749999999999E-2</v>
      </c>
      <c r="S30" s="1" t="s">
        <v>22</v>
      </c>
    </row>
    <row r="31" spans="2:29" ht="24.95" customHeight="1" x14ac:dyDescent="0.2">
      <c r="B31" s="22" t="s">
        <v>55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3" spans="2:20" x14ac:dyDescent="0.2">
      <c r="B33" s="149" t="s">
        <v>259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</row>
    <row r="34" spans="2:20" x14ac:dyDescent="0.2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2:20" x14ac:dyDescent="0.2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</row>
    <row r="37" spans="2:20" s="92" customFormat="1" ht="24.95" customHeight="1" x14ac:dyDescent="0.2">
      <c r="B37" s="94" t="s">
        <v>260</v>
      </c>
      <c r="K37" s="91"/>
      <c r="L37" s="91"/>
    </row>
    <row r="38" spans="2:20" s="92" customFormat="1" ht="25.5" x14ac:dyDescent="0.2">
      <c r="B38" s="97" t="s">
        <v>24</v>
      </c>
      <c r="C38" s="106">
        <v>2017</v>
      </c>
      <c r="D38" s="106">
        <v>2018</v>
      </c>
      <c r="E38" s="106">
        <v>2019</v>
      </c>
      <c r="F38" s="106">
        <v>2020</v>
      </c>
      <c r="G38" s="106">
        <v>2021</v>
      </c>
      <c r="H38" s="99" t="s">
        <v>179</v>
      </c>
      <c r="I38" s="99" t="s">
        <v>180</v>
      </c>
      <c r="K38" s="107"/>
      <c r="L38" s="108"/>
    </row>
    <row r="39" spans="2:20" s="92" customFormat="1" x14ac:dyDescent="0.2">
      <c r="B39" s="91" t="s">
        <v>85</v>
      </c>
      <c r="C39" s="36">
        <f>'[1]2. Categorie dettaglio'!C4</f>
        <v>18266</v>
      </c>
      <c r="D39" s="36">
        <f>'[1]2. Categorie dettaglio'!D4</f>
        <v>18202</v>
      </c>
      <c r="E39" s="36">
        <f>'[1]2. Categorie dettaglio'!E4</f>
        <v>17848</v>
      </c>
      <c r="F39" s="36">
        <f>'[1]2. Categorie dettaglio'!F4</f>
        <v>17671</v>
      </c>
      <c r="G39" s="36">
        <f>'[1]2. Categorie dettaglio'!G4</f>
        <v>17996</v>
      </c>
      <c r="H39" s="36">
        <f>G39-C39</f>
        <v>-270</v>
      </c>
      <c r="I39" s="35">
        <f>(G39-C39)/C39</f>
        <v>-1.4781561370852951E-2</v>
      </c>
    </row>
    <row r="40" spans="2:20" s="92" customFormat="1" x14ac:dyDescent="0.2">
      <c r="B40" s="91" t="s">
        <v>86</v>
      </c>
      <c r="C40" s="36">
        <f>'[1]2. Categorie dettaglio'!C5</f>
        <v>16553</v>
      </c>
      <c r="D40" s="36">
        <f>'[1]2. Categorie dettaglio'!D5</f>
        <v>16048</v>
      </c>
      <c r="E40" s="36">
        <f>'[1]2. Categorie dettaglio'!E5</f>
        <v>15317</v>
      </c>
      <c r="F40" s="36">
        <f>'[1]2. Categorie dettaglio'!F5</f>
        <v>14946</v>
      </c>
      <c r="G40" s="36">
        <f>'[1]2. Categorie dettaglio'!G5</f>
        <v>14803</v>
      </c>
      <c r="H40" s="36">
        <f>G40-C40</f>
        <v>-1750</v>
      </c>
      <c r="I40" s="35">
        <f>(G40-C40)/C40</f>
        <v>-0.10572101733824685</v>
      </c>
    </row>
    <row r="41" spans="2:20" s="92" customFormat="1" x14ac:dyDescent="0.2">
      <c r="B41" s="91" t="s">
        <v>87</v>
      </c>
      <c r="C41" s="36">
        <f>'[1]2. Categorie dettaglio'!C6</f>
        <v>6279</v>
      </c>
      <c r="D41" s="36">
        <f>'[1]2. Categorie dettaglio'!D6</f>
        <v>6228</v>
      </c>
      <c r="E41" s="36">
        <f>'[1]2. Categorie dettaglio'!E6</f>
        <v>6092</v>
      </c>
      <c r="F41" s="36">
        <f>'[1]2. Categorie dettaglio'!F6</f>
        <v>5952</v>
      </c>
      <c r="G41" s="36">
        <f>'[1]2. Categorie dettaglio'!G6</f>
        <v>5971</v>
      </c>
      <c r="H41" s="36">
        <f>G41-C41</f>
        <v>-308</v>
      </c>
      <c r="I41" s="35">
        <f>(G41-C41)/C41</f>
        <v>-4.9052396878483832E-2</v>
      </c>
    </row>
    <row r="42" spans="2:20" s="92" customFormat="1" x14ac:dyDescent="0.2">
      <c r="B42" s="91" t="s">
        <v>88</v>
      </c>
      <c r="C42" s="36">
        <f>'[1]2. Categorie dettaglio'!C7</f>
        <v>28462</v>
      </c>
      <c r="D42" s="36">
        <f>'[1]2. Categorie dettaglio'!D7</f>
        <v>28126</v>
      </c>
      <c r="E42" s="36">
        <f>'[1]2. Categorie dettaglio'!E7</f>
        <v>27556</v>
      </c>
      <c r="F42" s="36">
        <f>'[1]2. Categorie dettaglio'!F7</f>
        <v>27167</v>
      </c>
      <c r="G42" s="36">
        <f>'[1]2. Categorie dettaglio'!G7</f>
        <v>27318</v>
      </c>
      <c r="H42" s="36">
        <f>G42-C42</f>
        <v>-1144</v>
      </c>
      <c r="I42" s="35">
        <f>(G42-C42)/C42</f>
        <v>-4.019394280092755E-2</v>
      </c>
    </row>
    <row r="43" spans="2:20" s="92" customFormat="1" x14ac:dyDescent="0.2">
      <c r="B43" s="109" t="s">
        <v>89</v>
      </c>
      <c r="C43" s="21">
        <f>SUM(C39:C42)</f>
        <v>69560</v>
      </c>
      <c r="D43" s="21">
        <f t="shared" ref="D43:G43" si="0">SUM(D39:D42)</f>
        <v>68604</v>
      </c>
      <c r="E43" s="21">
        <f t="shared" si="0"/>
        <v>66813</v>
      </c>
      <c r="F43" s="21">
        <f t="shared" si="0"/>
        <v>65736</v>
      </c>
      <c r="G43" s="21">
        <f t="shared" si="0"/>
        <v>66088</v>
      </c>
      <c r="H43" s="21">
        <f>G43-C43</f>
        <v>-3472</v>
      </c>
      <c r="I43" s="110">
        <f>(G43-C43)/C43</f>
        <v>-4.9913743530764811E-2</v>
      </c>
    </row>
    <row r="44" spans="2:20" s="92" customFormat="1" ht="24.95" customHeight="1" x14ac:dyDescent="0.2">
      <c r="B44" s="111" t="s">
        <v>55</v>
      </c>
      <c r="C44" s="33"/>
      <c r="D44" s="33"/>
      <c r="E44" s="33"/>
      <c r="F44" s="33"/>
      <c r="G44" s="33"/>
      <c r="H44" s="33"/>
      <c r="I44" s="112"/>
      <c r="K44" s="36"/>
      <c r="L44" s="35"/>
    </row>
    <row r="45" spans="2:20" s="92" customFormat="1" x14ac:dyDescent="0.2">
      <c r="B45" s="91"/>
      <c r="C45" s="35"/>
      <c r="D45" s="35"/>
      <c r="E45" s="35"/>
      <c r="F45" s="35"/>
      <c r="G45" s="35"/>
      <c r="H45" s="36"/>
      <c r="I45" s="35"/>
      <c r="K45" s="36"/>
      <c r="L45" s="35"/>
    </row>
    <row r="46" spans="2:20" s="92" customFormat="1" x14ac:dyDescent="0.2">
      <c r="B46" s="52"/>
      <c r="C46" s="52">
        <v>2017</v>
      </c>
      <c r="D46" s="52">
        <v>2018</v>
      </c>
      <c r="E46" s="52">
        <v>2019</v>
      </c>
      <c r="F46" s="52">
        <v>2020</v>
      </c>
      <c r="G46" s="136">
        <v>2021</v>
      </c>
      <c r="H46" s="122"/>
      <c r="I46" s="35"/>
      <c r="K46" s="36"/>
      <c r="L46" s="35"/>
    </row>
    <row r="47" spans="2:20" s="92" customFormat="1" x14ac:dyDescent="0.2">
      <c r="B47" s="52" t="s">
        <v>85</v>
      </c>
      <c r="C47" s="122">
        <f>C39/$C$39*100</f>
        <v>100</v>
      </c>
      <c r="D47" s="122">
        <f t="shared" ref="D47:E47" si="1">D39/$C$39*100</f>
        <v>99.649622248987185</v>
      </c>
      <c r="E47" s="122">
        <f t="shared" si="1"/>
        <v>97.711595313697586</v>
      </c>
      <c r="F47" s="122">
        <f>F39/$C$39*100</f>
        <v>96.742581846052772</v>
      </c>
      <c r="G47" s="122">
        <f>G39/$C$39*100</f>
        <v>98.521843862914707</v>
      </c>
      <c r="H47" s="122"/>
      <c r="I47" s="35"/>
      <c r="K47" s="36"/>
      <c r="L47" s="35"/>
    </row>
    <row r="48" spans="2:20" s="92" customFormat="1" x14ac:dyDescent="0.2">
      <c r="B48" s="52" t="s">
        <v>86</v>
      </c>
      <c r="C48" s="122">
        <f>C40/$C$40*100</f>
        <v>100</v>
      </c>
      <c r="D48" s="122">
        <f t="shared" ref="D48:E48" si="2">D40/$C$40*100</f>
        <v>96.949193499667729</v>
      </c>
      <c r="E48" s="122">
        <f t="shared" si="2"/>
        <v>92.533075575424391</v>
      </c>
      <c r="F48" s="122">
        <f>F40/$C$40*100</f>
        <v>90.29179000785355</v>
      </c>
      <c r="G48" s="122">
        <f>G40/$C$40*100</f>
        <v>89.427898266175319</v>
      </c>
      <c r="H48" s="122"/>
      <c r="I48" s="35"/>
      <c r="K48" s="36"/>
      <c r="L48" s="35"/>
    </row>
    <row r="49" spans="2:12" s="92" customFormat="1" x14ac:dyDescent="0.2">
      <c r="B49" s="52" t="s">
        <v>87</v>
      </c>
      <c r="C49" s="122">
        <f>C41/$C$41*100</f>
        <v>100</v>
      </c>
      <c r="D49" s="122">
        <f t="shared" ref="D49:E49" si="3">D41/$C$41*100</f>
        <v>99.187768752986145</v>
      </c>
      <c r="E49" s="122">
        <f t="shared" si="3"/>
        <v>97.021818760949202</v>
      </c>
      <c r="F49" s="122">
        <f>F41/$C$41*100</f>
        <v>94.792164357381751</v>
      </c>
      <c r="G49" s="122">
        <f>G41/$C$41*100</f>
        <v>95.094760312151621</v>
      </c>
      <c r="H49" s="122"/>
      <c r="I49" s="35"/>
      <c r="K49" s="36"/>
      <c r="L49" s="35"/>
    </row>
    <row r="50" spans="2:12" s="92" customFormat="1" x14ac:dyDescent="0.2">
      <c r="B50" s="139" t="s">
        <v>88</v>
      </c>
      <c r="C50" s="122">
        <f>C42/$C$42*100</f>
        <v>100</v>
      </c>
      <c r="D50" s="122">
        <f t="shared" ref="D50:E50" si="4">D42/$C$42*100</f>
        <v>98.819478603049689</v>
      </c>
      <c r="E50" s="122">
        <f t="shared" si="4"/>
        <v>96.816808376080388</v>
      </c>
      <c r="F50" s="122">
        <f>F42/$C$42*100</f>
        <v>95.45007378258731</v>
      </c>
      <c r="G50" s="122">
        <f>G42/$C$42*100</f>
        <v>95.980605719907246</v>
      </c>
      <c r="H50" s="122"/>
      <c r="I50" s="35"/>
      <c r="K50" s="36"/>
      <c r="L50" s="35"/>
    </row>
    <row r="51" spans="2:12" s="92" customFormat="1" x14ac:dyDescent="0.2">
      <c r="B51" s="105"/>
      <c r="C51" s="35"/>
      <c r="D51" s="35"/>
      <c r="E51" s="35"/>
      <c r="F51" s="35"/>
      <c r="G51" s="35"/>
      <c r="H51" s="36"/>
      <c r="I51" s="35"/>
      <c r="K51" s="36"/>
      <c r="L51" s="35"/>
    </row>
    <row r="52" spans="2:12" s="92" customFormat="1" x14ac:dyDescent="0.2">
      <c r="K52" s="91"/>
      <c r="L52" s="91"/>
    </row>
    <row r="53" spans="2:12" s="92" customFormat="1" ht="24.95" customHeight="1" x14ac:dyDescent="0.2">
      <c r="B53" s="94" t="s">
        <v>261</v>
      </c>
      <c r="K53" s="91"/>
      <c r="L53" s="91"/>
    </row>
    <row r="54" spans="2:12" s="92" customFormat="1" ht="25.5" x14ac:dyDescent="0.2">
      <c r="B54" s="97" t="s">
        <v>30</v>
      </c>
      <c r="C54" s="106">
        <v>2017</v>
      </c>
      <c r="D54" s="106">
        <v>2018</v>
      </c>
      <c r="E54" s="106">
        <v>2019</v>
      </c>
      <c r="F54" s="106">
        <v>2020</v>
      </c>
      <c r="G54" s="106">
        <v>2021</v>
      </c>
      <c r="H54" s="99" t="s">
        <v>179</v>
      </c>
      <c r="I54" s="99" t="s">
        <v>180</v>
      </c>
      <c r="K54" s="107"/>
      <c r="L54" s="108"/>
    </row>
    <row r="55" spans="2:12" s="92" customFormat="1" x14ac:dyDescent="0.2">
      <c r="B55" s="91" t="s">
        <v>85</v>
      </c>
      <c r="C55" s="36">
        <f>'[1]2. Categorie dettaglio'!C14</f>
        <v>3376</v>
      </c>
      <c r="D55" s="36">
        <f>'[1]2. Categorie dettaglio'!D14</f>
        <v>3353</v>
      </c>
      <c r="E55" s="36">
        <f>'[1]2. Categorie dettaglio'!E14</f>
        <v>3265</v>
      </c>
      <c r="F55" s="36">
        <f>'[1]2. Categorie dettaglio'!F14</f>
        <v>3198</v>
      </c>
      <c r="G55" s="36">
        <f>'[1]2. Categorie dettaglio'!G14</f>
        <v>3188</v>
      </c>
      <c r="H55" s="36">
        <f>G55-C55</f>
        <v>-188</v>
      </c>
      <c r="I55" s="35">
        <f>(G55-C55)/C55</f>
        <v>-5.5687203791469193E-2</v>
      </c>
    </row>
    <row r="56" spans="2:12" s="92" customFormat="1" x14ac:dyDescent="0.2">
      <c r="B56" s="91" t="s">
        <v>86</v>
      </c>
      <c r="C56" s="36">
        <f>'[1]2. Categorie dettaglio'!C15</f>
        <v>3520</v>
      </c>
      <c r="D56" s="36">
        <f>'[1]2. Categorie dettaglio'!D15</f>
        <v>3387</v>
      </c>
      <c r="E56" s="36">
        <f>'[1]2. Categorie dettaglio'!E15</f>
        <v>3182</v>
      </c>
      <c r="F56" s="36">
        <f>'[1]2. Categorie dettaglio'!F15</f>
        <v>3084</v>
      </c>
      <c r="G56" s="36">
        <f>'[1]2. Categorie dettaglio'!G15</f>
        <v>3038</v>
      </c>
      <c r="H56" s="36">
        <f>G56-C56</f>
        <v>-482</v>
      </c>
      <c r="I56" s="35">
        <f>(G56-C56)/C56</f>
        <v>-0.13693181818181818</v>
      </c>
    </row>
    <row r="57" spans="2:12" s="92" customFormat="1" x14ac:dyDescent="0.2">
      <c r="B57" s="91" t="s">
        <v>87</v>
      </c>
      <c r="C57" s="36">
        <f>'[1]2. Categorie dettaglio'!C16</f>
        <v>1249</v>
      </c>
      <c r="D57" s="36">
        <f>'[1]2. Categorie dettaglio'!D16</f>
        <v>1262</v>
      </c>
      <c r="E57" s="36">
        <f>'[1]2. Categorie dettaglio'!E16</f>
        <v>1211</v>
      </c>
      <c r="F57" s="36">
        <f>'[1]2. Categorie dettaglio'!F16</f>
        <v>1186</v>
      </c>
      <c r="G57" s="36">
        <f>'[1]2. Categorie dettaglio'!G16</f>
        <v>1207</v>
      </c>
      <c r="H57" s="36">
        <f>G57-C57</f>
        <v>-42</v>
      </c>
      <c r="I57" s="35">
        <f>(G57-C57)/C57</f>
        <v>-3.3626901521216973E-2</v>
      </c>
    </row>
    <row r="58" spans="2:12" s="92" customFormat="1" x14ac:dyDescent="0.2">
      <c r="B58" s="91" t="s">
        <v>88</v>
      </c>
      <c r="C58" s="36">
        <f>'[1]2. Categorie dettaglio'!C17</f>
        <v>5589</v>
      </c>
      <c r="D58" s="36">
        <f>'[1]2. Categorie dettaglio'!D17</f>
        <v>5545</v>
      </c>
      <c r="E58" s="36">
        <f>'[1]2. Categorie dettaglio'!E17</f>
        <v>5425</v>
      </c>
      <c r="F58" s="36">
        <f>'[1]2. Categorie dettaglio'!F17</f>
        <v>5352</v>
      </c>
      <c r="G58" s="36">
        <f>'[1]2. Categorie dettaglio'!G17</f>
        <v>5387</v>
      </c>
      <c r="H58" s="36">
        <f>G58-C58</f>
        <v>-202</v>
      </c>
      <c r="I58" s="35">
        <f>(G58-C58)/C58</f>
        <v>-3.6142422615852571E-2</v>
      </c>
    </row>
    <row r="59" spans="2:12" s="92" customFormat="1" x14ac:dyDescent="0.2">
      <c r="B59" s="109" t="s">
        <v>89</v>
      </c>
      <c r="C59" s="21">
        <f>SUM(C55:C58)</f>
        <v>13734</v>
      </c>
      <c r="D59" s="21">
        <f t="shared" ref="D59:G59" si="5">SUM(D55:D58)</f>
        <v>13547</v>
      </c>
      <c r="E59" s="21">
        <f t="shared" si="5"/>
        <v>13083</v>
      </c>
      <c r="F59" s="21">
        <f t="shared" si="5"/>
        <v>12820</v>
      </c>
      <c r="G59" s="21">
        <f t="shared" si="5"/>
        <v>12820</v>
      </c>
      <c r="H59" s="21">
        <f>G59-C59</f>
        <v>-914</v>
      </c>
      <c r="I59" s="110">
        <f>(G59-C59)/C59</f>
        <v>-6.6550167467598662E-2</v>
      </c>
    </row>
    <row r="60" spans="2:12" s="92" customFormat="1" ht="24.95" customHeight="1" x14ac:dyDescent="0.2">
      <c r="B60" s="111" t="s">
        <v>55</v>
      </c>
      <c r="C60" s="33"/>
      <c r="D60" s="33"/>
      <c r="E60" s="33"/>
      <c r="F60" s="33"/>
      <c r="G60" s="33"/>
      <c r="H60" s="33"/>
      <c r="I60" s="112"/>
      <c r="K60" s="36"/>
      <c r="L60" s="35"/>
    </row>
    <row r="61" spans="2:12" s="92" customFormat="1" x14ac:dyDescent="0.2">
      <c r="B61" s="91"/>
      <c r="C61" s="36"/>
      <c r="D61" s="36"/>
      <c r="E61" s="36"/>
      <c r="F61" s="36"/>
      <c r="G61" s="36"/>
      <c r="H61" s="36"/>
      <c r="I61" s="35"/>
      <c r="K61" s="36"/>
      <c r="L61" s="35"/>
    </row>
    <row r="62" spans="2:12" s="92" customFormat="1" x14ac:dyDescent="0.2">
      <c r="B62" s="52"/>
      <c r="C62" s="52">
        <v>2017</v>
      </c>
      <c r="D62" s="52">
        <v>2018</v>
      </c>
      <c r="E62" s="52">
        <v>2019</v>
      </c>
      <c r="F62" s="52">
        <v>2020</v>
      </c>
      <c r="G62" s="136">
        <v>2021</v>
      </c>
      <c r="H62" s="122"/>
      <c r="I62" s="35"/>
      <c r="K62" s="36"/>
      <c r="L62" s="35"/>
    </row>
    <row r="63" spans="2:12" s="92" customFormat="1" x14ac:dyDescent="0.2">
      <c r="B63" s="52" t="s">
        <v>85</v>
      </c>
      <c r="C63" s="122">
        <f>C55/$C$55*100</f>
        <v>100</v>
      </c>
      <c r="D63" s="122">
        <f t="shared" ref="D63:E63" si="6">D55/$C$55*100</f>
        <v>99.318720379146924</v>
      </c>
      <c r="E63" s="122">
        <f t="shared" si="6"/>
        <v>96.712085308056871</v>
      </c>
      <c r="F63" s="122">
        <f>F55/$C$55*100</f>
        <v>94.727488151658761</v>
      </c>
      <c r="G63" s="122">
        <f>G55/$C$55*100</f>
        <v>94.431279620853076</v>
      </c>
      <c r="H63" s="122"/>
      <c r="I63" s="35"/>
      <c r="K63" s="36"/>
      <c r="L63" s="35"/>
    </row>
    <row r="64" spans="2:12" s="92" customFormat="1" x14ac:dyDescent="0.2">
      <c r="B64" s="52" t="s">
        <v>86</v>
      </c>
      <c r="C64" s="122">
        <f>C56/$C$56*100</f>
        <v>100</v>
      </c>
      <c r="D64" s="122">
        <f t="shared" ref="D64:E64" si="7">D56/$C$56*100</f>
        <v>96.221590909090907</v>
      </c>
      <c r="E64" s="122">
        <f t="shared" si="7"/>
        <v>90.397727272727266</v>
      </c>
      <c r="F64" s="122">
        <f>F56/$C$56*100</f>
        <v>87.61363636363636</v>
      </c>
      <c r="G64" s="122">
        <f>G56/$C$56*100</f>
        <v>86.306818181818173</v>
      </c>
      <c r="H64" s="122"/>
      <c r="I64" s="35"/>
      <c r="K64" s="36"/>
      <c r="L64" s="35"/>
    </row>
    <row r="65" spans="2:12" s="92" customFormat="1" x14ac:dyDescent="0.2">
      <c r="B65" s="52" t="s">
        <v>87</v>
      </c>
      <c r="C65" s="122">
        <f>C57/$C$57*100</f>
        <v>100</v>
      </c>
      <c r="D65" s="122">
        <f t="shared" ref="D65:E65" si="8">D57/$C$57*100</f>
        <v>101.0408326661329</v>
      </c>
      <c r="E65" s="122">
        <f t="shared" si="8"/>
        <v>96.957566052842267</v>
      </c>
      <c r="F65" s="122">
        <f>F57/$C$57*100</f>
        <v>94.955964771817463</v>
      </c>
      <c r="G65" s="122">
        <f>G57/$C$57*100</f>
        <v>96.637309847878299</v>
      </c>
      <c r="H65" s="122"/>
      <c r="I65" s="35"/>
      <c r="K65" s="36"/>
      <c r="L65" s="35"/>
    </row>
    <row r="66" spans="2:12" s="92" customFormat="1" x14ac:dyDescent="0.2">
      <c r="B66" s="139" t="s">
        <v>88</v>
      </c>
      <c r="C66" s="122">
        <f>C58/$C$58*100</f>
        <v>100</v>
      </c>
      <c r="D66" s="122">
        <f t="shared" ref="D66:E66" si="9">D58/$C$58*100</f>
        <v>99.212739309357673</v>
      </c>
      <c r="E66" s="122">
        <f t="shared" si="9"/>
        <v>97.065664698514937</v>
      </c>
      <c r="F66" s="122">
        <f>F58/$C$58*100</f>
        <v>95.759527643585614</v>
      </c>
      <c r="G66" s="122">
        <f>G58/$C$58*100</f>
        <v>96.385757738414739</v>
      </c>
      <c r="H66" s="122"/>
      <c r="I66" s="35"/>
      <c r="K66" s="36"/>
      <c r="L66" s="35"/>
    </row>
    <row r="67" spans="2:12" s="92" customFormat="1" x14ac:dyDescent="0.2">
      <c r="B67" s="52"/>
      <c r="C67" s="122"/>
      <c r="D67" s="122"/>
      <c r="E67" s="122"/>
      <c r="F67" s="122"/>
      <c r="G67" s="122"/>
      <c r="H67" s="122"/>
      <c r="I67" s="35"/>
      <c r="K67" s="36"/>
      <c r="L67" s="35"/>
    </row>
    <row r="68" spans="2:12" s="92" customFormat="1" x14ac:dyDescent="0.2">
      <c r="K68" s="91"/>
      <c r="L68" s="91"/>
    </row>
    <row r="69" spans="2:12" s="92" customFormat="1" ht="24.95" customHeight="1" x14ac:dyDescent="0.2">
      <c r="B69" s="94" t="s">
        <v>262</v>
      </c>
      <c r="K69" s="91"/>
      <c r="L69" s="91"/>
    </row>
    <row r="70" spans="2:12" s="92" customFormat="1" ht="25.5" x14ac:dyDescent="0.2">
      <c r="B70" s="97" t="s">
        <v>60</v>
      </c>
      <c r="C70" s="106">
        <v>2017</v>
      </c>
      <c r="D70" s="106">
        <v>2018</v>
      </c>
      <c r="E70" s="106">
        <v>2019</v>
      </c>
      <c r="F70" s="106">
        <v>2020</v>
      </c>
      <c r="G70" s="106">
        <v>2021</v>
      </c>
      <c r="H70" s="99" t="s">
        <v>179</v>
      </c>
      <c r="I70" s="99" t="s">
        <v>180</v>
      </c>
      <c r="K70" s="107"/>
      <c r="L70" s="108"/>
    </row>
    <row r="71" spans="2:12" s="92" customFormat="1" x14ac:dyDescent="0.2">
      <c r="B71" s="91" t="s">
        <v>85</v>
      </c>
      <c r="C71" s="36">
        <f>'[1]2. Categorie dettaglio'!C24</f>
        <v>726</v>
      </c>
      <c r="D71" s="36">
        <f>'[1]2. Categorie dettaglio'!D24</f>
        <v>725</v>
      </c>
      <c r="E71" s="36">
        <f>'[1]2. Categorie dettaglio'!E24</f>
        <v>696</v>
      </c>
      <c r="F71" s="36">
        <f>'[1]2. Categorie dettaglio'!F24</f>
        <v>680</v>
      </c>
      <c r="G71" s="36">
        <f>'[1]2. Categorie dettaglio'!G24</f>
        <v>665</v>
      </c>
      <c r="H71" s="36">
        <f>G71-C71</f>
        <v>-61</v>
      </c>
      <c r="I71" s="35">
        <f>(G71-C71)/C71</f>
        <v>-8.4022038567493115E-2</v>
      </c>
    </row>
    <row r="72" spans="2:12" s="92" customFormat="1" x14ac:dyDescent="0.2">
      <c r="B72" s="91" t="s">
        <v>86</v>
      </c>
      <c r="C72" s="36">
        <f>'[1]2. Categorie dettaglio'!C25</f>
        <v>638</v>
      </c>
      <c r="D72" s="36">
        <f>'[1]2. Categorie dettaglio'!D25</f>
        <v>619</v>
      </c>
      <c r="E72" s="36">
        <f>'[1]2. Categorie dettaglio'!E25</f>
        <v>580</v>
      </c>
      <c r="F72" s="36">
        <f>'[1]2. Categorie dettaglio'!F25</f>
        <v>566</v>
      </c>
      <c r="G72" s="36">
        <f>'[1]2. Categorie dettaglio'!G25</f>
        <v>563</v>
      </c>
      <c r="H72" s="36">
        <f>G72-C72</f>
        <v>-75</v>
      </c>
      <c r="I72" s="35">
        <f>(G72-C72)/C72</f>
        <v>-0.11755485893416928</v>
      </c>
    </row>
    <row r="73" spans="2:12" s="92" customFormat="1" x14ac:dyDescent="0.2">
      <c r="B73" s="91" t="s">
        <v>87</v>
      </c>
      <c r="C73" s="36">
        <f>'[1]2. Categorie dettaglio'!C26</f>
        <v>271</v>
      </c>
      <c r="D73" s="36">
        <f>'[1]2. Categorie dettaglio'!D26</f>
        <v>272</v>
      </c>
      <c r="E73" s="36">
        <f>'[1]2. Categorie dettaglio'!E26</f>
        <v>261</v>
      </c>
      <c r="F73" s="36">
        <f>'[1]2. Categorie dettaglio'!F26</f>
        <v>251</v>
      </c>
      <c r="G73" s="36">
        <f>'[1]2. Categorie dettaglio'!G26</f>
        <v>249</v>
      </c>
      <c r="H73" s="36">
        <f>G73-C73</f>
        <v>-22</v>
      </c>
      <c r="I73" s="35">
        <f>(G73-C73)/C73</f>
        <v>-8.1180811808118078E-2</v>
      </c>
    </row>
    <row r="74" spans="2:12" s="92" customFormat="1" x14ac:dyDescent="0.2">
      <c r="B74" s="91" t="s">
        <v>88</v>
      </c>
      <c r="C74" s="36">
        <f>'[1]2. Categorie dettaglio'!C27</f>
        <v>1047</v>
      </c>
      <c r="D74" s="36">
        <f>'[1]2. Categorie dettaglio'!D27</f>
        <v>1035</v>
      </c>
      <c r="E74" s="36">
        <f>'[1]2. Categorie dettaglio'!E27</f>
        <v>997</v>
      </c>
      <c r="F74" s="36">
        <f>'[1]2. Categorie dettaglio'!F27</f>
        <v>961</v>
      </c>
      <c r="G74" s="36">
        <f>'[1]2. Categorie dettaglio'!G27</f>
        <v>981</v>
      </c>
      <c r="H74" s="36">
        <f>G74-C74</f>
        <v>-66</v>
      </c>
      <c r="I74" s="35">
        <f>(G74-C74)/C74</f>
        <v>-6.3037249283667621E-2</v>
      </c>
    </row>
    <row r="75" spans="2:12" s="92" customFormat="1" x14ac:dyDescent="0.2">
      <c r="B75" s="109" t="s">
        <v>89</v>
      </c>
      <c r="C75" s="21">
        <f>SUM(C71:C74)</f>
        <v>2682</v>
      </c>
      <c r="D75" s="21">
        <f t="shared" ref="D75:G75" si="10">SUM(D71:D74)</f>
        <v>2651</v>
      </c>
      <c r="E75" s="21">
        <f t="shared" si="10"/>
        <v>2534</v>
      </c>
      <c r="F75" s="21">
        <f t="shared" si="10"/>
        <v>2458</v>
      </c>
      <c r="G75" s="21">
        <f t="shared" si="10"/>
        <v>2458</v>
      </c>
      <c r="H75" s="21">
        <f>G75-C75</f>
        <v>-224</v>
      </c>
      <c r="I75" s="110">
        <f>(G75-C75)/C75</f>
        <v>-8.3519761372110368E-2</v>
      </c>
    </row>
    <row r="76" spans="2:12" s="92" customFormat="1" ht="24.95" customHeight="1" x14ac:dyDescent="0.2">
      <c r="B76" s="111" t="s">
        <v>55</v>
      </c>
      <c r="C76" s="33"/>
      <c r="D76" s="33"/>
      <c r="E76" s="33"/>
      <c r="F76" s="33"/>
      <c r="G76" s="33"/>
      <c r="H76" s="36"/>
      <c r="I76" s="35"/>
      <c r="K76" s="36"/>
      <c r="L76" s="35"/>
    </row>
    <row r="77" spans="2:12" s="92" customFormat="1" x14ac:dyDescent="0.2">
      <c r="B77" s="91"/>
      <c r="H77" s="36"/>
      <c r="I77" s="35"/>
      <c r="K77" s="36"/>
      <c r="L77" s="35"/>
    </row>
    <row r="78" spans="2:12" s="92" customFormat="1" x14ac:dyDescent="0.2">
      <c r="B78" s="52"/>
      <c r="C78" s="52">
        <v>2017</v>
      </c>
      <c r="D78" s="52">
        <v>2018</v>
      </c>
      <c r="E78" s="52">
        <v>2019</v>
      </c>
      <c r="F78" s="52">
        <v>2020</v>
      </c>
      <c r="G78" s="136">
        <v>2021</v>
      </c>
      <c r="H78" s="122"/>
      <c r="K78" s="36"/>
      <c r="L78" s="91"/>
    </row>
    <row r="79" spans="2:12" s="92" customFormat="1" x14ac:dyDescent="0.2">
      <c r="B79" s="52" t="s">
        <v>85</v>
      </c>
      <c r="C79" s="122">
        <f>C71/$C$71*100</f>
        <v>100</v>
      </c>
      <c r="D79" s="122">
        <f t="shared" ref="D79:E79" si="11">D71/$C$71*100</f>
        <v>99.862258953168052</v>
      </c>
      <c r="E79" s="122">
        <f t="shared" si="11"/>
        <v>95.867768595041326</v>
      </c>
      <c r="F79" s="122">
        <f>F71/$C$71*100</f>
        <v>93.663911845730027</v>
      </c>
      <c r="G79" s="122">
        <f>G71/$C$71*100</f>
        <v>91.59779614325069</v>
      </c>
      <c r="H79" s="52"/>
      <c r="K79" s="91"/>
      <c r="L79" s="91"/>
    </row>
    <row r="80" spans="2:12" s="92" customFormat="1" x14ac:dyDescent="0.2">
      <c r="B80" s="52" t="s">
        <v>86</v>
      </c>
      <c r="C80" s="122">
        <f>C72/$C$72*100</f>
        <v>100</v>
      </c>
      <c r="D80" s="122">
        <f t="shared" ref="D80:E80" si="12">D72/$C$72*100</f>
        <v>97.021943573667713</v>
      </c>
      <c r="E80" s="122">
        <f t="shared" si="12"/>
        <v>90.909090909090907</v>
      </c>
      <c r="F80" s="122">
        <f>F72/$C$72*100</f>
        <v>88.714733542319749</v>
      </c>
      <c r="G80" s="122">
        <f>G72/$C$72*100</f>
        <v>88.244514106583068</v>
      </c>
      <c r="H80" s="52"/>
      <c r="K80" s="91"/>
      <c r="L80" s="91"/>
    </row>
    <row r="81" spans="2:12" s="92" customFormat="1" x14ac:dyDescent="0.2">
      <c r="B81" s="52" t="s">
        <v>87</v>
      </c>
      <c r="C81" s="122">
        <f>C73/$C$73*100</f>
        <v>100</v>
      </c>
      <c r="D81" s="122">
        <f t="shared" ref="D81:E81" si="13">D73/$C$73*100</f>
        <v>100.36900369003689</v>
      </c>
      <c r="E81" s="122">
        <f t="shared" si="13"/>
        <v>96.309963099630991</v>
      </c>
      <c r="F81" s="122">
        <f>F73/$C$73*100</f>
        <v>92.619926199261997</v>
      </c>
      <c r="G81" s="122">
        <f>G73/$C$73*100</f>
        <v>91.881918819188186</v>
      </c>
      <c r="H81" s="52"/>
      <c r="K81" s="91"/>
      <c r="L81" s="91"/>
    </row>
    <row r="82" spans="2:12" s="92" customFormat="1" x14ac:dyDescent="0.2">
      <c r="B82" s="139" t="s">
        <v>88</v>
      </c>
      <c r="C82" s="122">
        <f>C74/$C$74*100</f>
        <v>100</v>
      </c>
      <c r="D82" s="122">
        <f t="shared" ref="D82:E82" si="14">D74/$C$74*100</f>
        <v>98.853868194842406</v>
      </c>
      <c r="E82" s="122">
        <f t="shared" si="14"/>
        <v>95.224450811843369</v>
      </c>
      <c r="F82" s="122">
        <f>F74/$C$74*100</f>
        <v>91.786055396370585</v>
      </c>
      <c r="G82" s="122">
        <f>G74/$C$74*100</f>
        <v>93.696275071633238</v>
      </c>
      <c r="H82" s="52"/>
      <c r="K82" s="91"/>
      <c r="L82" s="91"/>
    </row>
    <row r="83" spans="2:12" s="92" customFormat="1" x14ac:dyDescent="0.2">
      <c r="B83" s="91"/>
      <c r="C83" s="91"/>
      <c r="D83" s="91"/>
      <c r="E83" s="91"/>
      <c r="F83" s="91"/>
      <c r="G83" s="91"/>
      <c r="H83" s="91"/>
      <c r="K83" s="91"/>
      <c r="L83" s="91"/>
    </row>
    <row r="84" spans="2:12" s="92" customFormat="1" x14ac:dyDescent="0.2">
      <c r="K84" s="91"/>
      <c r="L84" s="91"/>
    </row>
    <row r="85" spans="2:12" s="92" customFormat="1" ht="24.95" customHeight="1" x14ac:dyDescent="0.2">
      <c r="B85" s="94" t="s">
        <v>263</v>
      </c>
      <c r="K85" s="91"/>
      <c r="L85" s="91"/>
    </row>
    <row r="86" spans="2:12" s="92" customFormat="1" ht="25.5" x14ac:dyDescent="0.2">
      <c r="B86" s="97" t="s">
        <v>25</v>
      </c>
      <c r="C86" s="106">
        <v>2017</v>
      </c>
      <c r="D86" s="106">
        <v>2018</v>
      </c>
      <c r="E86" s="106">
        <v>2019</v>
      </c>
      <c r="F86" s="106">
        <v>2020</v>
      </c>
      <c r="G86" s="106">
        <v>2021</v>
      </c>
      <c r="H86" s="99" t="s">
        <v>179</v>
      </c>
      <c r="I86" s="99" t="s">
        <v>180</v>
      </c>
      <c r="K86" s="107"/>
      <c r="L86" s="108"/>
    </row>
    <row r="87" spans="2:12" s="92" customFormat="1" x14ac:dyDescent="0.2">
      <c r="B87" s="91" t="s">
        <v>85</v>
      </c>
      <c r="C87" s="36">
        <f>'[1]2. Categorie dettaglio'!C34</f>
        <v>1242</v>
      </c>
      <c r="D87" s="36">
        <f>'[1]2. Categorie dettaglio'!D34</f>
        <v>1230</v>
      </c>
      <c r="E87" s="36">
        <f>'[1]2. Categorie dettaglio'!E34</f>
        <v>1212</v>
      </c>
      <c r="F87" s="36">
        <f>'[1]2. Categorie dettaglio'!F34</f>
        <v>1186</v>
      </c>
      <c r="G87" s="36">
        <f>'[1]2. Categorie dettaglio'!G34</f>
        <v>1199</v>
      </c>
      <c r="H87" s="36">
        <f>G87-C87</f>
        <v>-43</v>
      </c>
      <c r="I87" s="35">
        <f>(G87-C87)/C87</f>
        <v>-3.462157809983897E-2</v>
      </c>
    </row>
    <row r="88" spans="2:12" s="92" customFormat="1" x14ac:dyDescent="0.2">
      <c r="B88" s="91" t="s">
        <v>86</v>
      </c>
      <c r="C88" s="36">
        <f>'[1]2. Categorie dettaglio'!C35</f>
        <v>1465</v>
      </c>
      <c r="D88" s="36">
        <f>'[1]2. Categorie dettaglio'!D35</f>
        <v>1411</v>
      </c>
      <c r="E88" s="36">
        <f>'[1]2. Categorie dettaglio'!E35</f>
        <v>1304</v>
      </c>
      <c r="F88" s="36">
        <f>'[1]2. Categorie dettaglio'!F35</f>
        <v>1251</v>
      </c>
      <c r="G88" s="36">
        <f>'[1]2. Categorie dettaglio'!G35</f>
        <v>1240</v>
      </c>
      <c r="H88" s="36">
        <f>G88-C88</f>
        <v>-225</v>
      </c>
      <c r="I88" s="35">
        <f>(G88-C88)/C88</f>
        <v>-0.15358361774744028</v>
      </c>
    </row>
    <row r="89" spans="2:12" s="92" customFormat="1" x14ac:dyDescent="0.2">
      <c r="B89" s="91" t="s">
        <v>87</v>
      </c>
      <c r="C89" s="36">
        <f>'[1]2. Categorie dettaglio'!C36</f>
        <v>456</v>
      </c>
      <c r="D89" s="36">
        <f>'[1]2. Categorie dettaglio'!D36</f>
        <v>450</v>
      </c>
      <c r="E89" s="36">
        <f>'[1]2. Categorie dettaglio'!E36</f>
        <v>430</v>
      </c>
      <c r="F89" s="36">
        <f>'[1]2. Categorie dettaglio'!F36</f>
        <v>424</v>
      </c>
      <c r="G89" s="36">
        <f>'[1]2. Categorie dettaglio'!G36</f>
        <v>435</v>
      </c>
      <c r="H89" s="36">
        <f>G89-C89</f>
        <v>-21</v>
      </c>
      <c r="I89" s="35">
        <f>(G89-C89)/C89</f>
        <v>-4.6052631578947366E-2</v>
      </c>
    </row>
    <row r="90" spans="2:12" s="92" customFormat="1" x14ac:dyDescent="0.2">
      <c r="B90" s="91" t="s">
        <v>88</v>
      </c>
      <c r="C90" s="36">
        <f>'[1]2. Categorie dettaglio'!C37</f>
        <v>2149</v>
      </c>
      <c r="D90" s="36">
        <f>'[1]2. Categorie dettaglio'!D37</f>
        <v>2146</v>
      </c>
      <c r="E90" s="36">
        <f>'[1]2. Categorie dettaglio'!E37</f>
        <v>2082</v>
      </c>
      <c r="F90" s="36">
        <f>'[1]2. Categorie dettaglio'!F37</f>
        <v>2078</v>
      </c>
      <c r="G90" s="36">
        <f>'[1]2. Categorie dettaglio'!G37</f>
        <v>2099</v>
      </c>
      <c r="H90" s="36">
        <f>G90-C90</f>
        <v>-50</v>
      </c>
      <c r="I90" s="35">
        <f>(G90-C90)/C90</f>
        <v>-2.3266635644485806E-2</v>
      </c>
    </row>
    <row r="91" spans="2:12" s="92" customFormat="1" x14ac:dyDescent="0.2">
      <c r="B91" s="109" t="s">
        <v>89</v>
      </c>
      <c r="C91" s="21">
        <f>SUM(C87:C90)</f>
        <v>5312</v>
      </c>
      <c r="D91" s="21">
        <f t="shared" ref="D91:G91" si="15">SUM(D87:D90)</f>
        <v>5237</v>
      </c>
      <c r="E91" s="21">
        <f t="shared" si="15"/>
        <v>5028</v>
      </c>
      <c r="F91" s="21">
        <f t="shared" si="15"/>
        <v>4939</v>
      </c>
      <c r="G91" s="21">
        <f t="shared" si="15"/>
        <v>4973</v>
      </c>
      <c r="H91" s="21">
        <f>G91-C91</f>
        <v>-339</v>
      </c>
      <c r="I91" s="110">
        <f>(G91-C91)/C91</f>
        <v>-6.3817771084337352E-2</v>
      </c>
    </row>
    <row r="92" spans="2:12" s="92" customFormat="1" ht="24.95" customHeight="1" x14ac:dyDescent="0.2">
      <c r="B92" s="111" t="s">
        <v>55</v>
      </c>
      <c r="C92" s="33"/>
      <c r="D92" s="33"/>
      <c r="E92" s="33"/>
      <c r="F92" s="33"/>
      <c r="G92" s="33"/>
      <c r="H92" s="33"/>
      <c r="I92" s="112"/>
      <c r="K92" s="36"/>
      <c r="L92" s="35"/>
    </row>
    <row r="93" spans="2:12" s="92" customFormat="1" x14ac:dyDescent="0.2">
      <c r="B93" s="91"/>
      <c r="K93" s="91"/>
      <c r="L93" s="91"/>
    </row>
    <row r="94" spans="2:12" s="92" customFormat="1" x14ac:dyDescent="0.2">
      <c r="B94" s="52"/>
      <c r="C94" s="52">
        <v>2017</v>
      </c>
      <c r="D94" s="52">
        <v>2018</v>
      </c>
      <c r="E94" s="52">
        <v>2019</v>
      </c>
      <c r="F94" s="52">
        <v>2020</v>
      </c>
      <c r="G94" s="136">
        <v>2021</v>
      </c>
      <c r="H94" s="52"/>
      <c r="K94" s="91"/>
      <c r="L94" s="91"/>
    </row>
    <row r="95" spans="2:12" s="92" customFormat="1" x14ac:dyDescent="0.2">
      <c r="B95" s="52" t="s">
        <v>85</v>
      </c>
      <c r="C95" s="122">
        <f>C87/$C$87*100</f>
        <v>100</v>
      </c>
      <c r="D95" s="122">
        <f t="shared" ref="D95:E95" si="16">D87/$C$87*100</f>
        <v>99.033816425120762</v>
      </c>
      <c r="E95" s="122">
        <f t="shared" si="16"/>
        <v>97.584541062801932</v>
      </c>
      <c r="F95" s="122">
        <f>F87/$C$87*100</f>
        <v>95.491143317230282</v>
      </c>
      <c r="G95" s="122">
        <f>G87/$C$87*100</f>
        <v>96.537842190016093</v>
      </c>
      <c r="H95" s="52"/>
      <c r="K95" s="91"/>
      <c r="L95" s="91"/>
    </row>
    <row r="96" spans="2:12" s="92" customFormat="1" x14ac:dyDescent="0.2">
      <c r="B96" s="52" t="s">
        <v>86</v>
      </c>
      <c r="C96" s="122">
        <f>C88/$C$88*100</f>
        <v>100</v>
      </c>
      <c r="D96" s="122">
        <f t="shared" ref="D96:E96" si="17">D88/$C$88*100</f>
        <v>96.313993174061423</v>
      </c>
      <c r="E96" s="122">
        <f t="shared" si="17"/>
        <v>89.010238907849825</v>
      </c>
      <c r="F96" s="122">
        <f>F88/$C$88*100</f>
        <v>85.392491467576789</v>
      </c>
      <c r="G96" s="122">
        <f>G88/$C$88*100</f>
        <v>84.641638225255974</v>
      </c>
      <c r="H96" s="52"/>
      <c r="K96" s="91"/>
      <c r="L96" s="91"/>
    </row>
    <row r="97" spans="1:12" s="92" customFormat="1" x14ac:dyDescent="0.2">
      <c r="B97" s="52" t="s">
        <v>87</v>
      </c>
      <c r="C97" s="122">
        <f>C89/$C$89*100</f>
        <v>100</v>
      </c>
      <c r="D97" s="122">
        <f t="shared" ref="D97:E97" si="18">D89/$C$89*100</f>
        <v>98.68421052631578</v>
      </c>
      <c r="E97" s="122">
        <f t="shared" si="18"/>
        <v>94.298245614035096</v>
      </c>
      <c r="F97" s="122">
        <f>F89/$C$89*100</f>
        <v>92.982456140350877</v>
      </c>
      <c r="G97" s="122">
        <f>G89/$C$89*100</f>
        <v>95.39473684210526</v>
      </c>
      <c r="H97" s="52"/>
      <c r="K97" s="91"/>
      <c r="L97" s="91"/>
    </row>
    <row r="98" spans="1:12" s="92" customFormat="1" x14ac:dyDescent="0.2">
      <c r="B98" s="139" t="s">
        <v>88</v>
      </c>
      <c r="C98" s="122">
        <f>C90/$C$90*100</f>
        <v>100</v>
      </c>
      <c r="D98" s="122">
        <f t="shared" ref="D98:E98" si="19">D90/$C$90*100</f>
        <v>99.860400186133077</v>
      </c>
      <c r="E98" s="122">
        <f t="shared" si="19"/>
        <v>96.882270823638905</v>
      </c>
      <c r="F98" s="122">
        <f>F90/$C$90*100</f>
        <v>96.696137738483017</v>
      </c>
      <c r="G98" s="122">
        <f>G90/$C$90*100</f>
        <v>97.67333643555142</v>
      </c>
      <c r="H98" s="52"/>
      <c r="K98" s="91"/>
      <c r="L98" s="91"/>
    </row>
    <row r="99" spans="1:12" s="92" customFormat="1" x14ac:dyDescent="0.2">
      <c r="K99" s="91"/>
      <c r="L99" s="91"/>
    </row>
    <row r="100" spans="1:12" s="92" customFormat="1" x14ac:dyDescent="0.2">
      <c r="K100" s="91"/>
      <c r="L100" s="91"/>
    </row>
    <row r="101" spans="1:12" s="92" customFormat="1" ht="24.95" customHeight="1" x14ac:dyDescent="0.2">
      <c r="B101" s="94" t="s">
        <v>264</v>
      </c>
      <c r="K101" s="91"/>
      <c r="L101" s="91"/>
    </row>
    <row r="102" spans="1:12" s="92" customFormat="1" ht="25.5" x14ac:dyDescent="0.2">
      <c r="B102" s="97" t="s">
        <v>26</v>
      </c>
      <c r="C102" s="106">
        <v>2017</v>
      </c>
      <c r="D102" s="106">
        <v>2018</v>
      </c>
      <c r="E102" s="106">
        <v>2019</v>
      </c>
      <c r="F102" s="106">
        <v>2020</v>
      </c>
      <c r="G102" s="106">
        <v>2021</v>
      </c>
      <c r="H102" s="99" t="s">
        <v>179</v>
      </c>
      <c r="I102" s="99" t="s">
        <v>180</v>
      </c>
      <c r="K102" s="107"/>
      <c r="L102" s="108"/>
    </row>
    <row r="103" spans="1:12" s="92" customFormat="1" x14ac:dyDescent="0.2">
      <c r="B103" s="91" t="s">
        <v>85</v>
      </c>
      <c r="C103" s="36">
        <f>'[1]2. Categorie dettaglio'!C44</f>
        <v>612</v>
      </c>
      <c r="D103" s="36">
        <f>'[1]2. Categorie dettaglio'!D44</f>
        <v>618</v>
      </c>
      <c r="E103" s="36">
        <f>'[1]2. Categorie dettaglio'!E44</f>
        <v>590</v>
      </c>
      <c r="F103" s="36">
        <f>'[1]2. Categorie dettaglio'!F44</f>
        <v>581</v>
      </c>
      <c r="G103" s="36">
        <f>'[1]2. Categorie dettaglio'!G44</f>
        <v>595</v>
      </c>
      <c r="H103" s="36">
        <f>G103-C103</f>
        <v>-17</v>
      </c>
      <c r="I103" s="35">
        <f>(G103-C103)/C103</f>
        <v>-2.7777777777777776E-2</v>
      </c>
    </row>
    <row r="104" spans="1:12" s="92" customFormat="1" x14ac:dyDescent="0.2">
      <c r="B104" s="91" t="s">
        <v>86</v>
      </c>
      <c r="C104" s="36">
        <f>'[1]2. Categorie dettaglio'!C45</f>
        <v>689</v>
      </c>
      <c r="D104" s="36">
        <f>'[1]2. Categorie dettaglio'!D45</f>
        <v>670</v>
      </c>
      <c r="E104" s="36">
        <f>'[1]2. Categorie dettaglio'!E45</f>
        <v>653</v>
      </c>
      <c r="F104" s="36">
        <f>'[1]2. Categorie dettaglio'!F45</f>
        <v>642</v>
      </c>
      <c r="G104" s="36">
        <f>'[1]2. Categorie dettaglio'!G45</f>
        <v>622</v>
      </c>
      <c r="H104" s="36">
        <f>G104-C104</f>
        <v>-67</v>
      </c>
      <c r="I104" s="35">
        <f>(G104-C104)/C104</f>
        <v>-9.7242380261248179E-2</v>
      </c>
    </row>
    <row r="105" spans="1:12" s="92" customFormat="1" x14ac:dyDescent="0.2">
      <c r="B105" s="91" t="s">
        <v>87</v>
      </c>
      <c r="C105" s="36">
        <f>'[1]2. Categorie dettaglio'!C46</f>
        <v>246</v>
      </c>
      <c r="D105" s="36">
        <f>'[1]2. Categorie dettaglio'!D46</f>
        <v>259</v>
      </c>
      <c r="E105" s="36">
        <f>'[1]2. Categorie dettaglio'!E46</f>
        <v>255</v>
      </c>
      <c r="F105" s="36">
        <f>'[1]2. Categorie dettaglio'!F46</f>
        <v>257</v>
      </c>
      <c r="G105" s="36">
        <f>'[1]2. Categorie dettaglio'!G46</f>
        <v>265</v>
      </c>
      <c r="H105" s="36">
        <f>G105-C105</f>
        <v>19</v>
      </c>
      <c r="I105" s="35">
        <f>(G105-C105)/C105</f>
        <v>7.7235772357723581E-2</v>
      </c>
    </row>
    <row r="106" spans="1:12" s="92" customFormat="1" x14ac:dyDescent="0.2">
      <c r="B106" s="91" t="s">
        <v>88</v>
      </c>
      <c r="C106" s="36">
        <f>'[1]2. Categorie dettaglio'!C47</f>
        <v>1087</v>
      </c>
      <c r="D106" s="36">
        <f>'[1]2. Categorie dettaglio'!D47</f>
        <v>1063</v>
      </c>
      <c r="E106" s="36">
        <f>'[1]2. Categorie dettaglio'!E47</f>
        <v>1057</v>
      </c>
      <c r="F106" s="36">
        <f>'[1]2. Categorie dettaglio'!F47</f>
        <v>1033</v>
      </c>
      <c r="G106" s="36">
        <f>'[1]2. Categorie dettaglio'!G47</f>
        <v>1046</v>
      </c>
      <c r="H106" s="36">
        <f>G106-C106</f>
        <v>-41</v>
      </c>
      <c r="I106" s="35">
        <f>(G106-C106)/C106</f>
        <v>-3.7718491260349589E-2</v>
      </c>
    </row>
    <row r="107" spans="1:12" s="92" customFormat="1" x14ac:dyDescent="0.2">
      <c r="B107" s="109" t="s">
        <v>89</v>
      </c>
      <c r="C107" s="21">
        <f>SUM(C103:C106)</f>
        <v>2634</v>
      </c>
      <c r="D107" s="21">
        <f t="shared" ref="D107:G107" si="20">SUM(D103:D106)</f>
        <v>2610</v>
      </c>
      <c r="E107" s="21">
        <f t="shared" si="20"/>
        <v>2555</v>
      </c>
      <c r="F107" s="21">
        <f t="shared" si="20"/>
        <v>2513</v>
      </c>
      <c r="G107" s="21">
        <f t="shared" si="20"/>
        <v>2528</v>
      </c>
      <c r="H107" s="21">
        <f>G107-C107</f>
        <v>-106</v>
      </c>
      <c r="I107" s="110">
        <f>(G107-C107)/C107</f>
        <v>-4.0242976461655276E-2</v>
      </c>
    </row>
    <row r="108" spans="1:12" s="92" customFormat="1" ht="24.95" customHeight="1" x14ac:dyDescent="0.2">
      <c r="B108" s="111" t="s">
        <v>55</v>
      </c>
      <c r="C108" s="33"/>
      <c r="D108" s="33"/>
      <c r="E108" s="33"/>
      <c r="F108" s="33"/>
      <c r="G108" s="33"/>
      <c r="H108" s="33"/>
      <c r="I108" s="112"/>
      <c r="K108" s="36"/>
      <c r="L108" s="35"/>
    </row>
    <row r="109" spans="1:12" s="92" customFormat="1" x14ac:dyDescent="0.2">
      <c r="B109" s="91"/>
      <c r="K109" s="91"/>
      <c r="L109" s="91"/>
    </row>
    <row r="110" spans="1:12" s="92" customFormat="1" x14ac:dyDescent="0.2">
      <c r="A110" s="90"/>
      <c r="B110" s="52"/>
      <c r="C110" s="52">
        <v>2017</v>
      </c>
      <c r="D110" s="52">
        <v>2018</v>
      </c>
      <c r="E110" s="52">
        <v>2019</v>
      </c>
      <c r="F110" s="52">
        <v>2020</v>
      </c>
      <c r="G110" s="136">
        <v>2021</v>
      </c>
      <c r="H110" s="52"/>
      <c r="K110" s="91"/>
      <c r="L110" s="91"/>
    </row>
    <row r="111" spans="1:12" s="92" customFormat="1" x14ac:dyDescent="0.2">
      <c r="A111" s="90"/>
      <c r="B111" s="52" t="s">
        <v>85</v>
      </c>
      <c r="C111" s="122">
        <f>C103/$C$103*100</f>
        <v>100</v>
      </c>
      <c r="D111" s="122">
        <f t="shared" ref="D111:E111" si="21">D103/$C$103*100</f>
        <v>100.98039215686273</v>
      </c>
      <c r="E111" s="122">
        <f t="shared" si="21"/>
        <v>96.40522875816994</v>
      </c>
      <c r="F111" s="122">
        <f>F103/$C$103*100</f>
        <v>94.93464052287581</v>
      </c>
      <c r="G111" s="122">
        <f>G103/$C$103*100</f>
        <v>97.222222222222214</v>
      </c>
      <c r="H111" s="52"/>
      <c r="K111" s="91"/>
      <c r="L111" s="91"/>
    </row>
    <row r="112" spans="1:12" s="92" customFormat="1" x14ac:dyDescent="0.2">
      <c r="A112" s="90"/>
      <c r="B112" s="52" t="s">
        <v>86</v>
      </c>
      <c r="C112" s="122">
        <f>C104/$C$104*100</f>
        <v>100</v>
      </c>
      <c r="D112" s="122">
        <f t="shared" ref="D112:E112" si="22">D104/$C$104*100</f>
        <v>97.242380261248186</v>
      </c>
      <c r="E112" s="122">
        <f t="shared" si="22"/>
        <v>94.775036284470247</v>
      </c>
      <c r="F112" s="122">
        <f>F104/$C$104*100</f>
        <v>93.178519593613927</v>
      </c>
      <c r="G112" s="122">
        <f>G104/$C$104*100</f>
        <v>90.275761973875177</v>
      </c>
      <c r="H112" s="52"/>
      <c r="K112" s="91"/>
      <c r="L112" s="91"/>
    </row>
    <row r="113" spans="1:12" s="92" customFormat="1" x14ac:dyDescent="0.2">
      <c r="A113" s="90"/>
      <c r="B113" s="52" t="s">
        <v>87</v>
      </c>
      <c r="C113" s="122">
        <f>C105/$C$105*100</f>
        <v>100</v>
      </c>
      <c r="D113" s="122">
        <f t="shared" ref="D113:E113" si="23">D105/$C$105*100</f>
        <v>105.28455284552845</v>
      </c>
      <c r="E113" s="122">
        <f t="shared" si="23"/>
        <v>103.65853658536585</v>
      </c>
      <c r="F113" s="122">
        <f>F105/$C$105*100</f>
        <v>104.47154471544715</v>
      </c>
      <c r="G113" s="122">
        <f>G105/$C$105*100</f>
        <v>107.72357723577235</v>
      </c>
      <c r="H113" s="122"/>
      <c r="K113" s="36"/>
      <c r="L113" s="91"/>
    </row>
    <row r="114" spans="1:12" s="92" customFormat="1" x14ac:dyDescent="0.2">
      <c r="A114" s="90"/>
      <c r="B114" s="139" t="s">
        <v>88</v>
      </c>
      <c r="C114" s="122">
        <f>C106/$C$106*100</f>
        <v>100</v>
      </c>
      <c r="D114" s="122">
        <f t="shared" ref="D114:E114" si="24">D106/$C$106*100</f>
        <v>97.792088316467343</v>
      </c>
      <c r="E114" s="122">
        <f t="shared" si="24"/>
        <v>97.240110395584182</v>
      </c>
      <c r="F114" s="122">
        <f>F106/$C$106*100</f>
        <v>95.032198712051525</v>
      </c>
      <c r="G114" s="122">
        <f>G106/$C$106*100</f>
        <v>96.228150873965049</v>
      </c>
      <c r="H114" s="52"/>
      <c r="K114" s="91"/>
      <c r="L114" s="91"/>
    </row>
    <row r="115" spans="1:12" s="92" customFormat="1" x14ac:dyDescent="0.2">
      <c r="A115" s="90"/>
      <c r="B115" s="52"/>
      <c r="C115" s="52"/>
      <c r="D115" s="52"/>
      <c r="E115" s="52"/>
      <c r="F115" s="52"/>
      <c r="G115" s="52"/>
      <c r="H115" s="52"/>
      <c r="K115" s="91"/>
      <c r="L115" s="91"/>
    </row>
    <row r="116" spans="1:12" s="92" customFormat="1" x14ac:dyDescent="0.2">
      <c r="K116" s="91"/>
      <c r="L116" s="91"/>
    </row>
    <row r="117" spans="1:12" s="92" customFormat="1" ht="24.95" customHeight="1" x14ac:dyDescent="0.2">
      <c r="B117" s="94" t="s">
        <v>265</v>
      </c>
      <c r="K117" s="91"/>
      <c r="L117" s="91"/>
    </row>
    <row r="118" spans="1:12" s="92" customFormat="1" ht="25.5" x14ac:dyDescent="0.2">
      <c r="B118" s="97" t="s">
        <v>27</v>
      </c>
      <c r="C118" s="106">
        <v>2017</v>
      </c>
      <c r="D118" s="106">
        <v>2018</v>
      </c>
      <c r="E118" s="106">
        <v>2019</v>
      </c>
      <c r="F118" s="106">
        <v>2020</v>
      </c>
      <c r="G118" s="106">
        <v>2021</v>
      </c>
      <c r="H118" s="99" t="s">
        <v>179</v>
      </c>
      <c r="I118" s="99" t="s">
        <v>180</v>
      </c>
      <c r="K118" s="107"/>
      <c r="L118" s="108"/>
    </row>
    <row r="119" spans="1:12" s="92" customFormat="1" x14ac:dyDescent="0.2">
      <c r="B119" s="91" t="s">
        <v>85</v>
      </c>
      <c r="C119" s="36">
        <f>'[1]2. Categorie dettaglio'!C54</f>
        <v>796</v>
      </c>
      <c r="D119" s="36">
        <f>'[1]2. Categorie dettaglio'!D54</f>
        <v>780</v>
      </c>
      <c r="E119" s="36">
        <f>'[1]2. Categorie dettaglio'!E54</f>
        <v>767</v>
      </c>
      <c r="F119" s="36">
        <f>'[1]2. Categorie dettaglio'!F54</f>
        <v>751</v>
      </c>
      <c r="G119" s="36">
        <f>'[1]2. Categorie dettaglio'!G54</f>
        <v>729</v>
      </c>
      <c r="H119" s="36">
        <f>G119-C119</f>
        <v>-67</v>
      </c>
      <c r="I119" s="35">
        <f>(G119-C119)/C119</f>
        <v>-8.4170854271356788E-2</v>
      </c>
    </row>
    <row r="120" spans="1:12" s="92" customFormat="1" x14ac:dyDescent="0.2">
      <c r="B120" s="91" t="s">
        <v>86</v>
      </c>
      <c r="C120" s="36">
        <f>'[1]2. Categorie dettaglio'!C55</f>
        <v>728</v>
      </c>
      <c r="D120" s="36">
        <f>'[1]2. Categorie dettaglio'!D55</f>
        <v>687</v>
      </c>
      <c r="E120" s="36">
        <f>'[1]2. Categorie dettaglio'!E55</f>
        <v>645</v>
      </c>
      <c r="F120" s="36">
        <f>'[1]2. Categorie dettaglio'!F55</f>
        <v>625</v>
      </c>
      <c r="G120" s="36">
        <f>'[1]2. Categorie dettaglio'!G55</f>
        <v>613</v>
      </c>
      <c r="H120" s="36">
        <f>G120-C120</f>
        <v>-115</v>
      </c>
      <c r="I120" s="35">
        <f>(G120-C120)/C120</f>
        <v>-0.15796703296703296</v>
      </c>
    </row>
    <row r="121" spans="1:12" s="92" customFormat="1" x14ac:dyDescent="0.2">
      <c r="B121" s="91" t="s">
        <v>87</v>
      </c>
      <c r="C121" s="36">
        <f>'[1]2. Categorie dettaglio'!C56</f>
        <v>276</v>
      </c>
      <c r="D121" s="36">
        <f>'[1]2. Categorie dettaglio'!D56</f>
        <v>281</v>
      </c>
      <c r="E121" s="36">
        <f>'[1]2. Categorie dettaglio'!E56</f>
        <v>265</v>
      </c>
      <c r="F121" s="36">
        <f>'[1]2. Categorie dettaglio'!F56</f>
        <v>254</v>
      </c>
      <c r="G121" s="36">
        <f>'[1]2. Categorie dettaglio'!G56</f>
        <v>258</v>
      </c>
      <c r="H121" s="36">
        <f>G121-C121</f>
        <v>-18</v>
      </c>
      <c r="I121" s="35">
        <f>(G121-C121)/C121</f>
        <v>-6.5217391304347824E-2</v>
      </c>
    </row>
    <row r="122" spans="1:12" s="92" customFormat="1" x14ac:dyDescent="0.2">
      <c r="B122" s="91" t="s">
        <v>88</v>
      </c>
      <c r="C122" s="36">
        <f>'[1]2. Categorie dettaglio'!C57</f>
        <v>1306</v>
      </c>
      <c r="D122" s="36">
        <f>'[1]2. Categorie dettaglio'!D57</f>
        <v>1301</v>
      </c>
      <c r="E122" s="36">
        <f>'[1]2. Categorie dettaglio'!E57</f>
        <v>1289</v>
      </c>
      <c r="F122" s="36">
        <f>'[1]2. Categorie dettaglio'!F57</f>
        <v>1280</v>
      </c>
      <c r="G122" s="36">
        <f>'[1]2. Categorie dettaglio'!G57</f>
        <v>1261</v>
      </c>
      <c r="H122" s="36">
        <f>G122-C122</f>
        <v>-45</v>
      </c>
      <c r="I122" s="35">
        <f>(G122-C122)/C122</f>
        <v>-3.4456355283307809E-2</v>
      </c>
    </row>
    <row r="123" spans="1:12" s="92" customFormat="1" x14ac:dyDescent="0.2">
      <c r="B123" s="109" t="s">
        <v>89</v>
      </c>
      <c r="C123" s="21">
        <f>SUM(C119:C122)</f>
        <v>3106</v>
      </c>
      <c r="D123" s="21">
        <f t="shared" ref="D123:G123" si="25">SUM(D119:D122)</f>
        <v>3049</v>
      </c>
      <c r="E123" s="21">
        <f t="shared" si="25"/>
        <v>2966</v>
      </c>
      <c r="F123" s="21">
        <f t="shared" si="25"/>
        <v>2910</v>
      </c>
      <c r="G123" s="21">
        <f t="shared" si="25"/>
        <v>2861</v>
      </c>
      <c r="H123" s="21">
        <f>G123-C123</f>
        <v>-245</v>
      </c>
      <c r="I123" s="110">
        <f>(G123-C123)/C123</f>
        <v>-7.8879587894397946E-2</v>
      </c>
    </row>
    <row r="124" spans="1:12" s="92" customFormat="1" ht="24.95" customHeight="1" x14ac:dyDescent="0.2">
      <c r="B124" s="111" t="s">
        <v>55</v>
      </c>
      <c r="C124" s="33"/>
      <c r="D124" s="33"/>
      <c r="E124" s="33"/>
      <c r="F124" s="33"/>
      <c r="G124" s="33"/>
      <c r="H124" s="33"/>
      <c r="I124" s="112"/>
      <c r="K124" s="36"/>
      <c r="L124" s="35"/>
    </row>
    <row r="125" spans="1:12" s="92" customFormat="1" x14ac:dyDescent="0.2">
      <c r="B125" s="91"/>
      <c r="K125" s="91"/>
      <c r="L125" s="91"/>
    </row>
    <row r="126" spans="1:12" s="92" customFormat="1" x14ac:dyDescent="0.2">
      <c r="B126" s="52"/>
      <c r="C126" s="52">
        <v>2017</v>
      </c>
      <c r="D126" s="52">
        <v>2018</v>
      </c>
      <c r="E126" s="52">
        <v>2019</v>
      </c>
      <c r="F126" s="52">
        <v>2020</v>
      </c>
      <c r="G126" s="136">
        <v>2021</v>
      </c>
      <c r="H126" s="52"/>
      <c r="I126" s="91"/>
      <c r="K126" s="91"/>
      <c r="L126" s="91"/>
    </row>
    <row r="127" spans="1:12" s="92" customFormat="1" x14ac:dyDescent="0.2">
      <c r="B127" s="52" t="s">
        <v>85</v>
      </c>
      <c r="C127" s="122">
        <f>C119/$C$119*100</f>
        <v>100</v>
      </c>
      <c r="D127" s="122">
        <f t="shared" ref="D127:E127" si="26">D119/$C$119*100</f>
        <v>97.989949748743726</v>
      </c>
      <c r="E127" s="122">
        <f t="shared" si="26"/>
        <v>96.356783919597987</v>
      </c>
      <c r="F127" s="122">
        <f>F119/$C$119*100</f>
        <v>94.346733668341713</v>
      </c>
      <c r="G127" s="122">
        <f>G119/$C$119*100</f>
        <v>91.582914572864325</v>
      </c>
      <c r="H127" s="52"/>
      <c r="I127" s="91"/>
      <c r="K127" s="91"/>
      <c r="L127" s="91"/>
    </row>
    <row r="128" spans="1:12" s="92" customFormat="1" x14ac:dyDescent="0.2">
      <c r="B128" s="52" t="s">
        <v>86</v>
      </c>
      <c r="C128" s="122">
        <f>C120/$C$120*100</f>
        <v>100</v>
      </c>
      <c r="D128" s="122">
        <f t="shared" ref="D128:E128" si="27">D120/$C$120*100</f>
        <v>94.368131868131869</v>
      </c>
      <c r="E128" s="122">
        <f t="shared" si="27"/>
        <v>88.598901098901095</v>
      </c>
      <c r="F128" s="122">
        <f>F120/$C$120*100</f>
        <v>85.85164835164835</v>
      </c>
      <c r="G128" s="122">
        <f>G120/$C$120*100</f>
        <v>84.203296703296701</v>
      </c>
      <c r="H128" s="52"/>
      <c r="I128" s="91"/>
      <c r="K128" s="91"/>
      <c r="L128" s="91"/>
    </row>
    <row r="129" spans="2:12" s="92" customFormat="1" x14ac:dyDescent="0.2">
      <c r="B129" s="52" t="s">
        <v>87</v>
      </c>
      <c r="C129" s="122">
        <f>C121/$C$121*100</f>
        <v>100</v>
      </c>
      <c r="D129" s="122">
        <f t="shared" ref="D129:E129" si="28">D121/$C$121*100</f>
        <v>101.81159420289856</v>
      </c>
      <c r="E129" s="122">
        <f t="shared" si="28"/>
        <v>96.014492753623188</v>
      </c>
      <c r="F129" s="122">
        <f>F121/$C$121*100</f>
        <v>92.028985507246375</v>
      </c>
      <c r="G129" s="122">
        <f>G121/$C$121*100</f>
        <v>93.478260869565219</v>
      </c>
      <c r="H129" s="52"/>
      <c r="I129" s="91"/>
      <c r="K129" s="91"/>
      <c r="L129" s="91"/>
    </row>
    <row r="130" spans="2:12" s="92" customFormat="1" x14ac:dyDescent="0.2">
      <c r="B130" s="139" t="s">
        <v>88</v>
      </c>
      <c r="C130" s="122">
        <f>C122/$C$122*100</f>
        <v>100</v>
      </c>
      <c r="D130" s="122">
        <f t="shared" ref="D130:E130" si="29">D122/$C$122*100</f>
        <v>99.617151607963251</v>
      </c>
      <c r="E130" s="122">
        <f t="shared" si="29"/>
        <v>98.698315467075034</v>
      </c>
      <c r="F130" s="122">
        <f>F122/$C$122*100</f>
        <v>98.009188361408889</v>
      </c>
      <c r="G130" s="122">
        <f>G122/$C$122*100</f>
        <v>96.554364471669217</v>
      </c>
      <c r="H130" s="52"/>
      <c r="I130" s="91"/>
    </row>
    <row r="131" spans="2:12" s="92" customFormat="1" x14ac:dyDescent="0.2">
      <c r="B131" s="52"/>
      <c r="C131" s="52"/>
      <c r="D131" s="52"/>
      <c r="E131" s="52"/>
      <c r="F131" s="52"/>
      <c r="G131" s="52"/>
      <c r="H131" s="52"/>
      <c r="I131" s="91"/>
    </row>
    <row r="132" spans="2:12" s="92" customFormat="1" x14ac:dyDescent="0.2">
      <c r="B132" s="52"/>
      <c r="C132" s="52"/>
      <c r="D132" s="52"/>
      <c r="E132" s="52"/>
      <c r="F132" s="52"/>
      <c r="G132" s="52"/>
      <c r="H132" s="52"/>
      <c r="I132" s="91"/>
    </row>
    <row r="133" spans="2:12" s="92" customFormat="1" x14ac:dyDescent="0.2">
      <c r="B133" s="91"/>
      <c r="C133" s="91"/>
      <c r="D133" s="91"/>
      <c r="E133" s="91"/>
      <c r="F133" s="91"/>
      <c r="G133" s="91"/>
      <c r="H133" s="91"/>
      <c r="I133" s="91"/>
    </row>
    <row r="134" spans="2:12" s="92" customFormat="1" x14ac:dyDescent="0.2"/>
    <row r="135" spans="2:12" s="92" customFormat="1" x14ac:dyDescent="0.2"/>
    <row r="136" spans="2:12" s="92" customFormat="1" x14ac:dyDescent="0.2"/>
    <row r="137" spans="2:12" s="92" customFormat="1" x14ac:dyDescent="0.2"/>
    <row r="138" spans="2:12" s="92" customFormat="1" x14ac:dyDescent="0.2"/>
    <row r="139" spans="2:12" s="92" customFormat="1" x14ac:dyDescent="0.2"/>
    <row r="140" spans="2:12" x14ac:dyDescent="0.2">
      <c r="B140" s="92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2:12" x14ac:dyDescent="0.2">
      <c r="B141" s="92"/>
      <c r="C141" s="92"/>
      <c r="D141" s="92"/>
      <c r="E141" s="92"/>
      <c r="F141" s="92"/>
      <c r="G141" s="92"/>
      <c r="H141" s="92"/>
      <c r="I141" s="92"/>
      <c r="J141" s="92"/>
      <c r="K141" s="92"/>
    </row>
  </sheetData>
  <sheetProtection sheet="1" objects="1" scenarios="1"/>
  <mergeCells count="18">
    <mergeCell ref="B2:T4"/>
    <mergeCell ref="B7:B8"/>
    <mergeCell ref="C7:D8"/>
    <mergeCell ref="E7:L7"/>
    <mergeCell ref="E8:F8"/>
    <mergeCell ref="G8:H8"/>
    <mergeCell ref="I8:J8"/>
    <mergeCell ref="K8:L8"/>
    <mergeCell ref="C26:Q26"/>
    <mergeCell ref="B33:T35"/>
    <mergeCell ref="C12:L12"/>
    <mergeCell ref="B21:B22"/>
    <mergeCell ref="C21:E22"/>
    <mergeCell ref="F21:Q21"/>
    <mergeCell ref="F22:H22"/>
    <mergeCell ref="I22:K22"/>
    <mergeCell ref="L22:N22"/>
    <mergeCell ref="O22:Q22"/>
  </mergeCells>
  <pageMargins left="0.7" right="0.7" top="0.75" bottom="0.75" header="0.3" footer="0.3"/>
  <pageSetup paperSize="9" scale="4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84FA6-6A15-438B-87EE-BDE6E35E485B}">
  <sheetPr>
    <tabColor theme="0"/>
    <pageSetUpPr fitToPage="1"/>
  </sheetPr>
  <dimension ref="B2:T69"/>
  <sheetViews>
    <sheetView zoomScaleNormal="100" zoomScalePageLayoutView="125" workbookViewId="0">
      <selection activeCell="H3" sqref="H3"/>
    </sheetView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30.125" style="1" customWidth="1"/>
    <col min="7" max="7" width="21.875" style="1" customWidth="1"/>
    <col min="8" max="8" width="10.375" style="90" customWidth="1"/>
    <col min="9" max="9" width="8.75" style="90" customWidth="1"/>
    <col min="10" max="10" width="15.375" style="90" customWidth="1"/>
    <col min="11" max="11" width="11.75" style="90" customWidth="1"/>
    <col min="12" max="12" width="20.625" style="90" customWidth="1"/>
    <col min="13" max="13" width="24.875" style="90" customWidth="1"/>
    <col min="14" max="14" width="26.25" style="90" customWidth="1"/>
    <col min="15" max="15" width="13.75" style="90" customWidth="1"/>
    <col min="16" max="16" width="28" style="90" customWidth="1"/>
    <col min="17" max="17" width="32.375" style="90" customWidth="1"/>
    <col min="18" max="18" width="32.625" style="90" customWidth="1"/>
    <col min="19" max="19" width="8.75" style="90"/>
    <col min="20" max="20" width="8.75" style="92"/>
    <col min="21" max="16384" width="8.75" style="1"/>
  </cols>
  <sheetData>
    <row r="2" spans="2:20" ht="12.75" customHeight="1" x14ac:dyDescent="0.2">
      <c r="B2" s="149" t="s">
        <v>199</v>
      </c>
      <c r="C2" s="149"/>
      <c r="D2" s="149"/>
      <c r="E2" s="149"/>
      <c r="F2" s="149"/>
      <c r="G2" s="149"/>
      <c r="H2" s="113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13"/>
      <c r="T2" s="118"/>
    </row>
    <row r="3" spans="2:20" ht="12.75" customHeight="1" x14ac:dyDescent="0.2">
      <c r="B3" s="149"/>
      <c r="C3" s="149"/>
      <c r="D3" s="149"/>
      <c r="E3" s="149"/>
      <c r="F3" s="149"/>
      <c r="G3" s="149"/>
      <c r="H3" s="113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13"/>
      <c r="T3" s="118"/>
    </row>
    <row r="4" spans="2:20" ht="12.75" customHeight="1" x14ac:dyDescent="0.2">
      <c r="B4" s="149"/>
      <c r="C4" s="149"/>
      <c r="D4" s="149"/>
      <c r="E4" s="149"/>
      <c r="F4" s="149"/>
      <c r="G4" s="149"/>
      <c r="H4" s="113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13"/>
      <c r="T4" s="118"/>
    </row>
    <row r="5" spans="2:20" x14ac:dyDescent="0.2"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0" ht="24.95" customHeight="1" x14ac:dyDescent="0.2">
      <c r="B6" s="72" t="s">
        <v>222</v>
      </c>
      <c r="I6" s="52"/>
      <c r="J6" s="126" t="s">
        <v>29</v>
      </c>
      <c r="K6" s="126" t="s">
        <v>4</v>
      </c>
      <c r="L6" s="126" t="s">
        <v>13</v>
      </c>
      <c r="M6" s="126" t="s">
        <v>14</v>
      </c>
      <c r="N6" s="126" t="s">
        <v>15</v>
      </c>
      <c r="O6" s="126" t="s">
        <v>5</v>
      </c>
      <c r="P6" s="126" t="s">
        <v>39</v>
      </c>
      <c r="Q6" s="126" t="s">
        <v>40</v>
      </c>
      <c r="R6" s="127" t="s">
        <v>79</v>
      </c>
    </row>
    <row r="7" spans="2:20" x14ac:dyDescent="0.2">
      <c r="B7" s="72"/>
      <c r="I7" s="52"/>
      <c r="J7" s="128" t="s">
        <v>60</v>
      </c>
      <c r="K7" s="129">
        <v>0.96371631846036798</v>
      </c>
      <c r="L7" s="130">
        <f>SUM(L8:L13)</f>
        <v>4579</v>
      </c>
      <c r="M7" s="130">
        <f>SUM(M8:M13)</f>
        <v>18402</v>
      </c>
      <c r="N7" s="129">
        <f t="shared" ref="N7:N25" si="0">L7/M7</f>
        <v>0.24883164873383329</v>
      </c>
      <c r="O7" s="129">
        <f t="shared" ref="O7:O25" si="1">N7/$R$7</f>
        <v>0.96371631846036798</v>
      </c>
      <c r="P7" s="131">
        <f>$L$49</f>
        <v>21931</v>
      </c>
      <c r="Q7" s="131">
        <f>$N$49</f>
        <v>84938</v>
      </c>
      <c r="R7" s="125">
        <f>P7/Q7</f>
        <v>0.25820009889566509</v>
      </c>
    </row>
    <row r="8" spans="2:20" ht="24.95" customHeight="1" x14ac:dyDescent="0.2">
      <c r="B8" s="72"/>
      <c r="F8" s="23" t="s">
        <v>42</v>
      </c>
      <c r="G8" s="24" t="s">
        <v>41</v>
      </c>
      <c r="I8" s="52"/>
      <c r="J8" s="132" t="s">
        <v>73</v>
      </c>
      <c r="K8" s="133">
        <v>1.034812630644407</v>
      </c>
      <c r="L8" s="131">
        <f>L31</f>
        <v>1706</v>
      </c>
      <c r="M8" s="131">
        <f>N31</f>
        <v>6385</v>
      </c>
      <c r="N8" s="133">
        <f t="shared" si="0"/>
        <v>0.2671887235708692</v>
      </c>
      <c r="O8" s="133">
        <f t="shared" si="1"/>
        <v>1.034812630644407</v>
      </c>
      <c r="P8" s="52"/>
      <c r="Q8" s="52"/>
      <c r="R8" s="52"/>
    </row>
    <row r="9" spans="2:20" ht="24.95" customHeight="1" x14ac:dyDescent="0.2">
      <c r="B9" s="72"/>
      <c r="F9" s="73" t="s">
        <v>28</v>
      </c>
      <c r="G9" s="73"/>
      <c r="I9" s="52"/>
      <c r="J9" s="132" t="s">
        <v>74</v>
      </c>
      <c r="K9" s="133">
        <v>0.77977715586859486</v>
      </c>
      <c r="L9" s="131">
        <f t="shared" ref="L9:L13" si="2">L32</f>
        <v>361</v>
      </c>
      <c r="M9" s="131">
        <f t="shared" ref="M9:M13" si="3">N32</f>
        <v>1793</v>
      </c>
      <c r="N9" s="133">
        <f t="shared" si="0"/>
        <v>0.20133853876185165</v>
      </c>
      <c r="O9" s="133">
        <f t="shared" si="1"/>
        <v>0.77977715586859486</v>
      </c>
      <c r="P9" s="52"/>
      <c r="Q9" s="52"/>
      <c r="R9" s="52"/>
    </row>
    <row r="10" spans="2:20" x14ac:dyDescent="0.2">
      <c r="B10" s="72"/>
      <c r="F10" s="1" t="s">
        <v>21</v>
      </c>
      <c r="G10" s="74">
        <v>1.0408966378644311</v>
      </c>
      <c r="I10" s="52"/>
      <c r="J10" s="132" t="s">
        <v>75</v>
      </c>
      <c r="K10" s="133">
        <v>0.96472042480341225</v>
      </c>
      <c r="L10" s="131">
        <f t="shared" si="2"/>
        <v>274</v>
      </c>
      <c r="M10" s="131">
        <f t="shared" si="3"/>
        <v>1100</v>
      </c>
      <c r="N10" s="133">
        <f t="shared" si="0"/>
        <v>0.24909090909090909</v>
      </c>
      <c r="O10" s="133">
        <f t="shared" si="1"/>
        <v>0.96472042480341225</v>
      </c>
      <c r="P10" s="52"/>
      <c r="Q10" s="52"/>
      <c r="R10" s="52"/>
    </row>
    <row r="11" spans="2:20" x14ac:dyDescent="0.2">
      <c r="B11" s="72"/>
      <c r="F11" s="1" t="s">
        <v>20</v>
      </c>
      <c r="G11" s="74">
        <v>1.0174146143050105</v>
      </c>
      <c r="I11" s="52"/>
      <c r="J11" s="132" t="s">
        <v>76</v>
      </c>
      <c r="K11" s="133">
        <v>0.84606159926652891</v>
      </c>
      <c r="L11" s="131">
        <f t="shared" si="2"/>
        <v>483</v>
      </c>
      <c r="M11" s="131">
        <f t="shared" si="3"/>
        <v>2211</v>
      </c>
      <c r="N11" s="133">
        <f t="shared" si="0"/>
        <v>0.21845318860244234</v>
      </c>
      <c r="O11" s="133">
        <f t="shared" si="1"/>
        <v>0.84606159926652891</v>
      </c>
      <c r="P11" s="52"/>
      <c r="Q11" s="52"/>
      <c r="R11" s="52"/>
    </row>
    <row r="12" spans="2:20" x14ac:dyDescent="0.2">
      <c r="B12" s="72"/>
      <c r="F12" s="1" t="s">
        <v>19</v>
      </c>
      <c r="G12" s="74">
        <v>0.98866195306579374</v>
      </c>
      <c r="I12" s="52"/>
      <c r="J12" s="132" t="s">
        <v>77</v>
      </c>
      <c r="K12" s="133">
        <v>0.95395679299607494</v>
      </c>
      <c r="L12" s="131">
        <f t="shared" si="2"/>
        <v>768</v>
      </c>
      <c r="M12" s="131">
        <f t="shared" si="3"/>
        <v>3118</v>
      </c>
      <c r="N12" s="133">
        <f t="shared" si="0"/>
        <v>0.24631173829377806</v>
      </c>
      <c r="O12" s="133">
        <f t="shared" si="1"/>
        <v>0.95395679299607494</v>
      </c>
      <c r="P12" s="52"/>
      <c r="Q12" s="52"/>
      <c r="R12" s="52"/>
    </row>
    <row r="13" spans="2:20" ht="13.5" customHeight="1" x14ac:dyDescent="0.2">
      <c r="B13" s="72"/>
      <c r="F13" s="1" t="s">
        <v>61</v>
      </c>
      <c r="G13" s="74">
        <v>0.96473497194835611</v>
      </c>
      <c r="I13" s="52"/>
      <c r="J13" s="132" t="s">
        <v>78</v>
      </c>
      <c r="K13" s="133">
        <v>1.0072771176144799</v>
      </c>
      <c r="L13" s="131">
        <f t="shared" si="2"/>
        <v>987</v>
      </c>
      <c r="M13" s="131">
        <f t="shared" si="3"/>
        <v>3795</v>
      </c>
      <c r="N13" s="133">
        <f t="shared" si="0"/>
        <v>0.26007905138339921</v>
      </c>
      <c r="O13" s="133">
        <f t="shared" si="1"/>
        <v>1.0072771176144799</v>
      </c>
      <c r="P13" s="52"/>
      <c r="Q13" s="52"/>
      <c r="R13" s="52"/>
    </row>
    <row r="14" spans="2:20" ht="27" customHeight="1" x14ac:dyDescent="0.2">
      <c r="F14" s="75" t="s">
        <v>29</v>
      </c>
      <c r="G14" s="75"/>
      <c r="I14" s="52"/>
      <c r="J14" s="128" t="s">
        <v>25</v>
      </c>
      <c r="K14" s="129">
        <v>0.99088290263646572</v>
      </c>
      <c r="L14" s="130">
        <f>'2. Rete distributiva'!$G$84</f>
        <v>8709</v>
      </c>
      <c r="M14" s="130">
        <f>Macrosettori!$G$88</f>
        <v>34040</v>
      </c>
      <c r="N14" s="129">
        <f t="shared" si="0"/>
        <v>0.25584606345475913</v>
      </c>
      <c r="O14" s="129">
        <f t="shared" si="1"/>
        <v>0.99088290263646572</v>
      </c>
      <c r="P14" s="52"/>
      <c r="Q14" s="52"/>
      <c r="R14" s="52"/>
    </row>
    <row r="15" spans="2:20" ht="13.5" customHeight="1" x14ac:dyDescent="0.2">
      <c r="F15" s="17" t="s">
        <v>21</v>
      </c>
      <c r="G15" s="76">
        <v>1.215985771849357</v>
      </c>
      <c r="I15" s="52"/>
      <c r="J15" s="128" t="s">
        <v>38</v>
      </c>
      <c r="K15" s="129">
        <v>1.0174146143050105</v>
      </c>
      <c r="L15" s="130">
        <f>'2. Rete distributiva'!$G$98</f>
        <v>3926</v>
      </c>
      <c r="M15" s="130">
        <f>Macrosettori!$G$103</f>
        <v>14945</v>
      </c>
      <c r="N15" s="129">
        <f t="shared" si="0"/>
        <v>0.26269655403144865</v>
      </c>
      <c r="O15" s="129">
        <f t="shared" si="1"/>
        <v>1.0174146143050105</v>
      </c>
      <c r="P15" s="52"/>
      <c r="Q15" s="52"/>
      <c r="R15" s="52"/>
    </row>
    <row r="16" spans="2:20" ht="13.5" customHeight="1" x14ac:dyDescent="0.2">
      <c r="F16" s="1" t="s">
        <v>52</v>
      </c>
      <c r="G16" s="74">
        <v>1.0572995530265186</v>
      </c>
      <c r="I16" s="52"/>
      <c r="J16" s="52" t="s">
        <v>19</v>
      </c>
      <c r="K16" s="133">
        <v>1.0188622828979865</v>
      </c>
      <c r="L16" s="131">
        <f>L37</f>
        <v>4428</v>
      </c>
      <c r="M16" s="131">
        <f>N37</f>
        <v>16832</v>
      </c>
      <c r="N16" s="125">
        <f t="shared" si="0"/>
        <v>0.26307034220532322</v>
      </c>
      <c r="O16" s="133">
        <f t="shared" si="1"/>
        <v>1.0188622828979865</v>
      </c>
      <c r="P16" s="52"/>
      <c r="Q16" s="52"/>
      <c r="R16" s="52"/>
    </row>
    <row r="17" spans="6:18" ht="13.5" customHeight="1" x14ac:dyDescent="0.2">
      <c r="F17" s="1" t="s">
        <v>73</v>
      </c>
      <c r="G17" s="74">
        <v>1.034812630644407</v>
      </c>
      <c r="I17" s="52"/>
      <c r="J17" s="52" t="s">
        <v>51</v>
      </c>
      <c r="K17" s="133">
        <v>0.93244161533626746</v>
      </c>
      <c r="L17" s="131">
        <f t="shared" ref="L17:L20" si="4">L38</f>
        <v>1413</v>
      </c>
      <c r="M17" s="131">
        <f t="shared" ref="M17:M20" si="5">N38</f>
        <v>5869</v>
      </c>
      <c r="N17" s="125">
        <f t="shared" si="0"/>
        <v>0.24075651729425795</v>
      </c>
      <c r="O17" s="133">
        <f t="shared" si="1"/>
        <v>0.93244161533626746</v>
      </c>
      <c r="P17" s="52"/>
      <c r="Q17" s="52"/>
      <c r="R17" s="52"/>
    </row>
    <row r="18" spans="6:18" ht="13.5" customHeight="1" x14ac:dyDescent="0.2">
      <c r="F18" s="1" t="s">
        <v>19</v>
      </c>
      <c r="G18" s="74">
        <v>1.0188622828979865</v>
      </c>
      <c r="I18" s="52"/>
      <c r="J18" s="52" t="s">
        <v>23</v>
      </c>
      <c r="K18" s="133">
        <v>1.0172608749036476</v>
      </c>
      <c r="L18" s="131">
        <f t="shared" si="4"/>
        <v>607</v>
      </c>
      <c r="M18" s="131">
        <f t="shared" si="5"/>
        <v>2311</v>
      </c>
      <c r="N18" s="125">
        <f t="shared" si="0"/>
        <v>0.26265685850281262</v>
      </c>
      <c r="O18" s="133">
        <f t="shared" si="1"/>
        <v>1.0172608749036476</v>
      </c>
      <c r="P18" s="52"/>
      <c r="Q18" s="52"/>
      <c r="R18" s="52"/>
    </row>
    <row r="19" spans="6:18" ht="13.5" customHeight="1" x14ac:dyDescent="0.2">
      <c r="F19" s="1" t="s">
        <v>23</v>
      </c>
      <c r="G19" s="74">
        <v>1.0172608749036476</v>
      </c>
      <c r="I19" s="52"/>
      <c r="J19" s="52" t="s">
        <v>52</v>
      </c>
      <c r="K19" s="133">
        <v>1.0572995530265186</v>
      </c>
      <c r="L19" s="131">
        <f t="shared" si="4"/>
        <v>2968</v>
      </c>
      <c r="M19" s="131">
        <f t="shared" si="5"/>
        <v>10872</v>
      </c>
      <c r="N19" s="125">
        <f t="shared" si="0"/>
        <v>0.27299484915378958</v>
      </c>
      <c r="O19" s="133">
        <f t="shared" si="1"/>
        <v>1.0572995530265186</v>
      </c>
      <c r="P19" s="52"/>
      <c r="Q19" s="52"/>
      <c r="R19" s="52"/>
    </row>
    <row r="20" spans="6:18" ht="13.5" customHeight="1" x14ac:dyDescent="0.2">
      <c r="F20" s="1" t="s">
        <v>78</v>
      </c>
      <c r="G20" s="74">
        <v>1.0072771176144799</v>
      </c>
      <c r="I20" s="52"/>
      <c r="J20" s="52" t="s">
        <v>6</v>
      </c>
      <c r="K20" s="133">
        <v>0.95161247293943763</v>
      </c>
      <c r="L20" s="131">
        <f t="shared" si="4"/>
        <v>3219</v>
      </c>
      <c r="M20" s="131">
        <f t="shared" si="5"/>
        <v>13101</v>
      </c>
      <c r="N20" s="125">
        <f t="shared" si="0"/>
        <v>0.24570643462331121</v>
      </c>
      <c r="O20" s="133">
        <f t="shared" si="1"/>
        <v>0.95161247293943763</v>
      </c>
      <c r="P20" s="52"/>
      <c r="Q20" s="52"/>
      <c r="R20" s="52"/>
    </row>
    <row r="21" spans="6:18" ht="13.5" customHeight="1" x14ac:dyDescent="0.2">
      <c r="F21" s="1" t="s">
        <v>75</v>
      </c>
      <c r="G21" s="74">
        <v>0.96472042480341225</v>
      </c>
      <c r="I21" s="52"/>
      <c r="J21" s="128" t="s">
        <v>27</v>
      </c>
      <c r="K21" s="129">
        <v>1.0408966378644311</v>
      </c>
      <c r="L21" s="130">
        <f>SUM(L22:L24)</f>
        <v>4717</v>
      </c>
      <c r="M21" s="130">
        <f>SUM(M22:M24)</f>
        <v>17551</v>
      </c>
      <c r="N21" s="129">
        <f t="shared" si="0"/>
        <v>0.26875961483676142</v>
      </c>
      <c r="O21" s="129">
        <f t="shared" si="1"/>
        <v>1.0408966378644311</v>
      </c>
      <c r="P21" s="52"/>
      <c r="Q21" s="52"/>
      <c r="R21" s="52"/>
    </row>
    <row r="22" spans="6:18" ht="13.5" customHeight="1" x14ac:dyDescent="0.2">
      <c r="F22" s="17" t="s">
        <v>50</v>
      </c>
      <c r="G22" s="74">
        <v>0.96158938087341261</v>
      </c>
      <c r="I22" s="52"/>
      <c r="J22" s="52" t="s">
        <v>21</v>
      </c>
      <c r="K22" s="133">
        <v>1.215985771849357</v>
      </c>
      <c r="L22" s="131">
        <f>L42</f>
        <v>1805</v>
      </c>
      <c r="M22" s="125">
        <f>N42</f>
        <v>5749</v>
      </c>
      <c r="N22" s="125">
        <f t="shared" si="0"/>
        <v>0.31396764654722559</v>
      </c>
      <c r="O22" s="133">
        <f t="shared" si="1"/>
        <v>1.215985771849357</v>
      </c>
      <c r="P22" s="52"/>
      <c r="Q22" s="52"/>
      <c r="R22" s="52"/>
    </row>
    <row r="23" spans="6:18" ht="13.5" customHeight="1" x14ac:dyDescent="0.2">
      <c r="F23" s="1" t="s">
        <v>77</v>
      </c>
      <c r="G23" s="74">
        <v>0.95395679299607494</v>
      </c>
      <c r="I23" s="52"/>
      <c r="J23" s="52" t="s">
        <v>53</v>
      </c>
      <c r="K23" s="133">
        <v>0.94885202127187263</v>
      </c>
      <c r="L23" s="131">
        <f t="shared" ref="L23:L24" si="6">L43</f>
        <v>1358</v>
      </c>
      <c r="M23" s="125">
        <f t="shared" ref="M23:M24" si="7">N43</f>
        <v>5543</v>
      </c>
      <c r="N23" s="125">
        <f t="shared" si="0"/>
        <v>0.24499368572974922</v>
      </c>
      <c r="O23" s="133">
        <f t="shared" si="1"/>
        <v>0.94885202127187263</v>
      </c>
      <c r="P23" s="52"/>
      <c r="Q23" s="52"/>
      <c r="R23" s="52"/>
    </row>
    <row r="24" spans="6:18" ht="13.5" customHeight="1" x14ac:dyDescent="0.2">
      <c r="F24" s="1" t="s">
        <v>6</v>
      </c>
      <c r="G24" s="74">
        <v>0.95161247293943763</v>
      </c>
      <c r="I24" s="52"/>
      <c r="J24" s="52" t="s">
        <v>50</v>
      </c>
      <c r="K24" s="133">
        <v>0.96158938087341261</v>
      </c>
      <c r="L24" s="131">
        <f t="shared" si="6"/>
        <v>1554</v>
      </c>
      <c r="M24" s="125">
        <f t="shared" si="7"/>
        <v>6259</v>
      </c>
      <c r="N24" s="125">
        <f t="shared" si="0"/>
        <v>0.2482824732385365</v>
      </c>
      <c r="O24" s="133">
        <f t="shared" si="1"/>
        <v>0.96158938087341261</v>
      </c>
      <c r="P24" s="52"/>
      <c r="Q24" s="52"/>
      <c r="R24" s="52"/>
    </row>
    <row r="25" spans="6:18" ht="13.5" customHeight="1" x14ac:dyDescent="0.2">
      <c r="F25" s="1" t="s">
        <v>53</v>
      </c>
      <c r="G25" s="74">
        <v>0.94885202127187263</v>
      </c>
      <c r="I25" s="52"/>
      <c r="J25" s="128" t="s">
        <v>30</v>
      </c>
      <c r="K25" s="129">
        <v>1</v>
      </c>
      <c r="L25" s="130">
        <f>L49</f>
        <v>21931</v>
      </c>
      <c r="M25" s="130">
        <f>N49</f>
        <v>84938</v>
      </c>
      <c r="N25" s="129">
        <f t="shared" si="0"/>
        <v>0.25820009889566509</v>
      </c>
      <c r="O25" s="129">
        <f t="shared" si="1"/>
        <v>1</v>
      </c>
      <c r="P25" s="52"/>
      <c r="Q25" s="52"/>
      <c r="R25" s="52"/>
    </row>
    <row r="26" spans="6:18" ht="13.5" customHeight="1" x14ac:dyDescent="0.2">
      <c r="F26" s="1" t="s">
        <v>51</v>
      </c>
      <c r="G26" s="74">
        <v>0.93244161533626746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6:18" ht="13.5" customHeight="1" x14ac:dyDescent="0.2">
      <c r="F27" s="1" t="s">
        <v>76</v>
      </c>
      <c r="G27" s="74">
        <v>0.84606159926652891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6:18" ht="13.5" customHeight="1" x14ac:dyDescent="0.2">
      <c r="F28" s="1" t="s">
        <v>74</v>
      </c>
      <c r="G28" s="74">
        <v>0.77977715586859486</v>
      </c>
      <c r="I28" s="52"/>
      <c r="J28" s="134" t="s">
        <v>29</v>
      </c>
      <c r="K28" s="171" t="s">
        <v>90</v>
      </c>
      <c r="L28" s="171"/>
      <c r="M28" s="171" t="s">
        <v>3</v>
      </c>
      <c r="N28" s="171"/>
      <c r="O28" s="52"/>
      <c r="P28" s="52"/>
      <c r="Q28" s="52"/>
      <c r="R28" s="52"/>
    </row>
    <row r="29" spans="6:18" ht="3.75" customHeight="1" x14ac:dyDescent="0.2">
      <c r="F29" s="13"/>
      <c r="G29" s="13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6:18" x14ac:dyDescent="0.2">
      <c r="F30" s="17"/>
      <c r="G30" s="76"/>
      <c r="I30" s="52"/>
      <c r="J30" s="52"/>
      <c r="K30" s="134"/>
      <c r="L30" s="128">
        <v>2021</v>
      </c>
      <c r="M30" s="128"/>
      <c r="N30" s="128">
        <v>2021</v>
      </c>
      <c r="O30" s="52"/>
      <c r="P30" s="52"/>
      <c r="Q30" s="52"/>
      <c r="R30" s="52"/>
    </row>
    <row r="31" spans="6:18" x14ac:dyDescent="0.2">
      <c r="G31" s="74"/>
      <c r="I31" s="52"/>
      <c r="J31" s="132" t="s">
        <v>73</v>
      </c>
      <c r="K31" s="122"/>
      <c r="L31" s="122">
        <f>'[1]2. Specializzazione'!C10</f>
        <v>1706</v>
      </c>
      <c r="M31" s="122"/>
      <c r="N31" s="122">
        <f>'[1]2. Specializzazione'!D10</f>
        <v>6385</v>
      </c>
      <c r="O31" s="52"/>
      <c r="P31" s="52"/>
      <c r="Q31" s="52"/>
      <c r="R31" s="52"/>
    </row>
    <row r="32" spans="6:18" x14ac:dyDescent="0.2">
      <c r="G32" s="74"/>
      <c r="I32" s="52"/>
      <c r="J32" s="132" t="s">
        <v>74</v>
      </c>
      <c r="K32" s="122"/>
      <c r="L32" s="122">
        <f>'[1]2. Specializzazione'!C11</f>
        <v>361</v>
      </c>
      <c r="M32" s="122"/>
      <c r="N32" s="122">
        <f>'[1]2. Specializzazione'!D11</f>
        <v>1793</v>
      </c>
      <c r="O32" s="52"/>
      <c r="P32" s="52"/>
      <c r="Q32" s="52"/>
      <c r="R32" s="52"/>
    </row>
    <row r="33" spans="2:18" x14ac:dyDescent="0.2">
      <c r="G33" s="74"/>
      <c r="I33" s="52"/>
      <c r="J33" s="132" t="s">
        <v>75</v>
      </c>
      <c r="K33" s="122"/>
      <c r="L33" s="122">
        <f>'[1]2. Specializzazione'!C12</f>
        <v>274</v>
      </c>
      <c r="M33" s="122"/>
      <c r="N33" s="122">
        <f>'[1]2. Specializzazione'!D12</f>
        <v>1100</v>
      </c>
      <c r="O33" s="52"/>
      <c r="P33" s="52"/>
      <c r="Q33" s="52"/>
      <c r="R33" s="52"/>
    </row>
    <row r="34" spans="2:18" x14ac:dyDescent="0.2">
      <c r="I34" s="52"/>
      <c r="J34" s="132" t="s">
        <v>76</v>
      </c>
      <c r="K34" s="122"/>
      <c r="L34" s="122">
        <f>'[1]2. Specializzazione'!C13</f>
        <v>483</v>
      </c>
      <c r="M34" s="122"/>
      <c r="N34" s="122">
        <f>'[1]2. Specializzazione'!D13</f>
        <v>2211</v>
      </c>
      <c r="O34" s="52"/>
      <c r="P34" s="52"/>
      <c r="Q34" s="52"/>
      <c r="R34" s="52"/>
    </row>
    <row r="35" spans="2:18" x14ac:dyDescent="0.2">
      <c r="I35" s="52"/>
      <c r="J35" s="132" t="s">
        <v>77</v>
      </c>
      <c r="K35" s="122"/>
      <c r="L35" s="122">
        <f>'[1]2. Specializzazione'!C14</f>
        <v>768</v>
      </c>
      <c r="M35" s="122"/>
      <c r="N35" s="122">
        <f>'[1]2. Specializzazione'!D14</f>
        <v>3118</v>
      </c>
      <c r="O35" s="52"/>
      <c r="P35" s="52"/>
      <c r="Q35" s="52"/>
      <c r="R35" s="52"/>
    </row>
    <row r="36" spans="2:18" ht="22.5" customHeight="1" x14ac:dyDescent="0.2">
      <c r="F36" s="77" t="s">
        <v>71</v>
      </c>
      <c r="G36" s="78" t="s">
        <v>72</v>
      </c>
      <c r="I36" s="52"/>
      <c r="J36" s="132" t="s">
        <v>78</v>
      </c>
      <c r="K36" s="122"/>
      <c r="L36" s="122">
        <f>'[1]2. Specializzazione'!C15</f>
        <v>987</v>
      </c>
      <c r="M36" s="122"/>
      <c r="N36" s="122">
        <f>'[1]2. Specializzazione'!D15</f>
        <v>3795</v>
      </c>
      <c r="O36" s="52"/>
      <c r="P36" s="52"/>
      <c r="Q36" s="52"/>
      <c r="R36" s="52"/>
    </row>
    <row r="37" spans="2:18" ht="13.5" customHeight="1" x14ac:dyDescent="0.2">
      <c r="F37" s="79"/>
      <c r="G37" s="80" t="s">
        <v>44</v>
      </c>
      <c r="I37" s="52"/>
      <c r="J37" s="52" t="s">
        <v>19</v>
      </c>
      <c r="K37" s="122"/>
      <c r="L37" s="122">
        <f>'[1]2. Specializzazione'!C16</f>
        <v>4428</v>
      </c>
      <c r="M37" s="122"/>
      <c r="N37" s="122">
        <f>'[1]2. Specializzazione'!D16</f>
        <v>16832</v>
      </c>
      <c r="O37" s="52"/>
      <c r="P37" s="52"/>
      <c r="Q37" s="52"/>
      <c r="R37" s="52"/>
    </row>
    <row r="38" spans="2:18" ht="13.5" customHeight="1" x14ac:dyDescent="0.2">
      <c r="F38" s="81"/>
      <c r="G38" s="82" t="s">
        <v>43</v>
      </c>
      <c r="I38" s="52"/>
      <c r="J38" s="52" t="s">
        <v>51</v>
      </c>
      <c r="K38" s="122"/>
      <c r="L38" s="122">
        <f>'[1]2. Specializzazione'!C17</f>
        <v>1413</v>
      </c>
      <c r="M38" s="122"/>
      <c r="N38" s="122">
        <f>'[1]2. Specializzazione'!D17</f>
        <v>5869</v>
      </c>
      <c r="O38" s="52"/>
      <c r="P38" s="52"/>
      <c r="Q38" s="52"/>
      <c r="R38" s="52"/>
    </row>
    <row r="39" spans="2:18" ht="13.5" customHeight="1" x14ac:dyDescent="0.2">
      <c r="F39" s="83"/>
      <c r="G39" s="82" t="s">
        <v>46</v>
      </c>
      <c r="I39" s="52"/>
      <c r="J39" s="52" t="s">
        <v>23</v>
      </c>
      <c r="K39" s="122"/>
      <c r="L39" s="122">
        <f>'[1]2. Specializzazione'!C18</f>
        <v>607</v>
      </c>
      <c r="M39" s="122"/>
      <c r="N39" s="122">
        <f>'[1]2. Specializzazione'!D18</f>
        <v>2311</v>
      </c>
      <c r="O39" s="52"/>
      <c r="P39" s="52"/>
      <c r="Q39" s="52"/>
      <c r="R39" s="52"/>
    </row>
    <row r="40" spans="2:18" ht="13.5" customHeight="1" x14ac:dyDescent="0.2">
      <c r="F40" s="84"/>
      <c r="G40" s="82" t="s">
        <v>47</v>
      </c>
      <c r="I40" s="52"/>
      <c r="J40" s="52" t="s">
        <v>52</v>
      </c>
      <c r="K40" s="122"/>
      <c r="L40" s="122">
        <f>'[1]2. Specializzazione'!C19</f>
        <v>2968</v>
      </c>
      <c r="M40" s="122"/>
      <c r="N40" s="122">
        <f>'[1]2. Specializzazione'!D19</f>
        <v>10872</v>
      </c>
      <c r="O40" s="52"/>
      <c r="P40" s="52"/>
      <c r="Q40" s="52"/>
      <c r="R40" s="52"/>
    </row>
    <row r="41" spans="2:18" ht="13.5" customHeight="1" x14ac:dyDescent="0.2">
      <c r="F41" s="85"/>
      <c r="G41" s="86" t="s">
        <v>45</v>
      </c>
      <c r="I41" s="52"/>
      <c r="J41" s="52" t="s">
        <v>6</v>
      </c>
      <c r="K41" s="122"/>
      <c r="L41" s="122">
        <f>'[1]2. Specializzazione'!C20</f>
        <v>3219</v>
      </c>
      <c r="M41" s="122"/>
      <c r="N41" s="122">
        <f>'[1]2. Specializzazione'!D20</f>
        <v>13101</v>
      </c>
      <c r="O41" s="52"/>
      <c r="P41" s="52"/>
      <c r="Q41" s="52"/>
      <c r="R41" s="52"/>
    </row>
    <row r="42" spans="2:18" x14ac:dyDescent="0.2">
      <c r="I42" s="52"/>
      <c r="J42" s="52" t="s">
        <v>21</v>
      </c>
      <c r="K42" s="122"/>
      <c r="L42" s="122">
        <f>'[1]2. Specializzazione'!C21</f>
        <v>1805</v>
      </c>
      <c r="M42" s="52"/>
      <c r="N42" s="122">
        <f>'[1]2. Specializzazione'!D21</f>
        <v>5749</v>
      </c>
      <c r="O42" s="52"/>
      <c r="P42" s="52"/>
      <c r="Q42" s="52"/>
      <c r="R42" s="52"/>
    </row>
    <row r="43" spans="2:18" x14ac:dyDescent="0.2">
      <c r="B43" s="87"/>
      <c r="C43" s="87"/>
      <c r="D43" s="87"/>
      <c r="E43" s="87"/>
      <c r="F43" s="87"/>
      <c r="G43" s="87"/>
      <c r="I43" s="52"/>
      <c r="J43" s="52" t="s">
        <v>53</v>
      </c>
      <c r="K43" s="122"/>
      <c r="L43" s="122">
        <f>'[1]2. Specializzazione'!C22</f>
        <v>1358</v>
      </c>
      <c r="M43" s="122"/>
      <c r="N43" s="122">
        <f>'[1]2. Specializzazione'!D22</f>
        <v>5543</v>
      </c>
      <c r="O43" s="52"/>
      <c r="P43" s="52"/>
      <c r="Q43" s="52"/>
      <c r="R43" s="52"/>
    </row>
    <row r="44" spans="2:18" x14ac:dyDescent="0.2">
      <c r="I44" s="52"/>
      <c r="J44" s="52" t="s">
        <v>50</v>
      </c>
      <c r="K44" s="122"/>
      <c r="L44" s="122">
        <f>'[1]2. Specializzazione'!C23</f>
        <v>1554</v>
      </c>
      <c r="M44" s="122"/>
      <c r="N44" s="122">
        <f>'[1]2. Specializzazione'!D23</f>
        <v>6259</v>
      </c>
      <c r="O44" s="52"/>
      <c r="P44" s="52"/>
      <c r="Q44" s="52"/>
      <c r="R44" s="52"/>
    </row>
    <row r="45" spans="2:18" x14ac:dyDescent="0.2">
      <c r="B45" s="88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2:18" x14ac:dyDescent="0.2">
      <c r="I46" s="52"/>
      <c r="J46" s="134" t="s">
        <v>30</v>
      </c>
      <c r="K46" s="52"/>
      <c r="L46" s="52"/>
      <c r="M46" s="52"/>
      <c r="N46" s="52"/>
      <c r="O46" s="52"/>
      <c r="P46" s="52"/>
      <c r="Q46" s="52"/>
      <c r="R46" s="52"/>
    </row>
    <row r="47" spans="2:18" x14ac:dyDescent="0.2">
      <c r="I47" s="52"/>
      <c r="J47" s="52"/>
      <c r="K47" s="171" t="s">
        <v>90</v>
      </c>
      <c r="L47" s="171"/>
      <c r="M47" s="171" t="s">
        <v>3</v>
      </c>
      <c r="N47" s="171"/>
      <c r="O47" s="52"/>
      <c r="P47" s="52"/>
      <c r="Q47" s="52"/>
      <c r="R47" s="52"/>
    </row>
    <row r="48" spans="2:18" x14ac:dyDescent="0.2">
      <c r="C48" s="89"/>
      <c r="D48" s="89"/>
      <c r="E48" s="89"/>
      <c r="F48" s="89"/>
      <c r="G48" s="89"/>
      <c r="H48" s="114"/>
      <c r="I48" s="52"/>
      <c r="J48" s="52"/>
      <c r="K48" s="134"/>
      <c r="L48" s="128">
        <v>2021</v>
      </c>
      <c r="M48" s="128"/>
      <c r="N48" s="128">
        <v>2021</v>
      </c>
      <c r="O48" s="52"/>
      <c r="P48" s="52"/>
      <c r="Q48" s="52"/>
      <c r="R48" s="52"/>
    </row>
    <row r="49" spans="2:18" x14ac:dyDescent="0.2">
      <c r="I49" s="52"/>
      <c r="J49" s="52" t="s">
        <v>18</v>
      </c>
      <c r="K49" s="122"/>
      <c r="L49" s="122">
        <f t="shared" ref="L49:N49" si="8">SUM(L31:L44)</f>
        <v>21931</v>
      </c>
      <c r="M49" s="122"/>
      <c r="N49" s="122">
        <f t="shared" si="8"/>
        <v>84938</v>
      </c>
      <c r="O49" s="52"/>
      <c r="P49" s="52"/>
      <c r="Q49" s="52"/>
      <c r="R49" s="52"/>
    </row>
    <row r="50" spans="2:18" x14ac:dyDescent="0.2">
      <c r="B50" s="88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2:18" x14ac:dyDescent="0.2"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2:18" x14ac:dyDescent="0.2">
      <c r="I52" s="52"/>
      <c r="J52" s="134" t="s">
        <v>11</v>
      </c>
      <c r="K52" s="52"/>
      <c r="L52" s="52"/>
      <c r="M52" s="52"/>
      <c r="N52" s="52"/>
      <c r="O52" s="52"/>
      <c r="P52" s="52"/>
      <c r="Q52" s="52"/>
      <c r="R52" s="52"/>
    </row>
    <row r="53" spans="2:18" x14ac:dyDescent="0.2"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2:18" x14ac:dyDescent="0.2">
      <c r="I54" s="52"/>
      <c r="J54" s="52" t="s">
        <v>21</v>
      </c>
      <c r="K54" s="133">
        <v>1.215985771849357</v>
      </c>
      <c r="L54" s="52"/>
      <c r="M54" s="52"/>
      <c r="N54" s="52"/>
      <c r="O54" s="52"/>
      <c r="P54" s="52"/>
      <c r="Q54" s="52"/>
      <c r="R54" s="52"/>
    </row>
    <row r="55" spans="2:18" x14ac:dyDescent="0.2">
      <c r="I55" s="52"/>
      <c r="J55" s="52" t="s">
        <v>52</v>
      </c>
      <c r="K55" s="133">
        <v>1.0572995530265186</v>
      </c>
      <c r="L55" s="52"/>
      <c r="M55" s="52"/>
      <c r="N55" s="52"/>
      <c r="O55" s="52"/>
      <c r="P55" s="52"/>
      <c r="Q55" s="52"/>
      <c r="R55" s="52"/>
    </row>
    <row r="56" spans="2:18" x14ac:dyDescent="0.2">
      <c r="I56" s="52"/>
      <c r="J56" s="132" t="s">
        <v>73</v>
      </c>
      <c r="K56" s="133">
        <v>1.034812630644407</v>
      </c>
      <c r="L56" s="52"/>
      <c r="M56" s="52"/>
      <c r="N56" s="52"/>
      <c r="O56" s="52"/>
      <c r="P56" s="52"/>
      <c r="Q56" s="52"/>
      <c r="R56" s="52"/>
    </row>
    <row r="57" spans="2:18" x14ac:dyDescent="0.2">
      <c r="I57" s="52"/>
      <c r="J57" s="52" t="s">
        <v>19</v>
      </c>
      <c r="K57" s="133">
        <v>1.0188622828979865</v>
      </c>
      <c r="L57" s="52"/>
      <c r="M57" s="52"/>
      <c r="N57" s="52"/>
      <c r="O57" s="52"/>
      <c r="P57" s="52"/>
      <c r="Q57" s="52"/>
      <c r="R57" s="52"/>
    </row>
    <row r="58" spans="2:18" x14ac:dyDescent="0.2">
      <c r="I58" s="52"/>
      <c r="J58" s="52" t="s">
        <v>23</v>
      </c>
      <c r="K58" s="133">
        <v>1.0172608749036476</v>
      </c>
      <c r="L58" s="52"/>
      <c r="M58" s="52"/>
      <c r="N58" s="52"/>
      <c r="O58" s="52"/>
      <c r="P58" s="52"/>
      <c r="Q58" s="52"/>
      <c r="R58" s="52"/>
    </row>
    <row r="59" spans="2:18" x14ac:dyDescent="0.2">
      <c r="I59" s="52"/>
      <c r="J59" s="132" t="s">
        <v>78</v>
      </c>
      <c r="K59" s="133">
        <v>1.0072771176144799</v>
      </c>
      <c r="L59" s="52"/>
      <c r="M59" s="52"/>
      <c r="N59" s="52"/>
      <c r="O59" s="52"/>
      <c r="P59" s="52"/>
      <c r="Q59" s="52"/>
      <c r="R59" s="52"/>
    </row>
    <row r="60" spans="2:18" x14ac:dyDescent="0.2">
      <c r="I60" s="52"/>
      <c r="J60" s="132" t="s">
        <v>75</v>
      </c>
      <c r="K60" s="133">
        <v>0.96472042480341225</v>
      </c>
      <c r="L60" s="52"/>
      <c r="M60" s="52"/>
      <c r="N60" s="52"/>
      <c r="O60" s="52"/>
      <c r="P60" s="52"/>
      <c r="Q60" s="52"/>
      <c r="R60" s="52"/>
    </row>
    <row r="61" spans="2:18" x14ac:dyDescent="0.2">
      <c r="I61" s="52"/>
      <c r="J61" s="52" t="s">
        <v>50</v>
      </c>
      <c r="K61" s="133">
        <v>0.96158938087341261</v>
      </c>
      <c r="L61" s="52"/>
      <c r="M61" s="52"/>
      <c r="N61" s="52"/>
      <c r="O61" s="52"/>
      <c r="P61" s="52"/>
      <c r="Q61" s="52"/>
      <c r="R61" s="52"/>
    </row>
    <row r="62" spans="2:18" x14ac:dyDescent="0.2">
      <c r="I62" s="52"/>
      <c r="J62" s="132" t="s">
        <v>77</v>
      </c>
      <c r="K62" s="133">
        <v>0.95395679299607494</v>
      </c>
      <c r="L62" s="52"/>
      <c r="M62" s="52"/>
      <c r="N62" s="52"/>
      <c r="O62" s="52"/>
      <c r="P62" s="52"/>
      <c r="Q62" s="52"/>
      <c r="R62" s="52"/>
    </row>
    <row r="63" spans="2:18" x14ac:dyDescent="0.2">
      <c r="I63" s="52"/>
      <c r="J63" s="52" t="s">
        <v>6</v>
      </c>
      <c r="K63" s="133">
        <v>0.95161247293943763</v>
      </c>
      <c r="L63" s="52"/>
      <c r="M63" s="52"/>
      <c r="N63" s="52"/>
      <c r="O63" s="52"/>
      <c r="P63" s="52"/>
      <c r="Q63" s="52"/>
      <c r="R63" s="52"/>
    </row>
    <row r="64" spans="2:18" x14ac:dyDescent="0.2">
      <c r="I64" s="52"/>
      <c r="J64" s="52" t="s">
        <v>53</v>
      </c>
      <c r="K64" s="133">
        <v>0.94885202127187263</v>
      </c>
      <c r="L64" s="52"/>
      <c r="M64" s="52"/>
      <c r="N64" s="52"/>
      <c r="O64" s="52"/>
      <c r="P64" s="52"/>
      <c r="Q64" s="52"/>
      <c r="R64" s="52"/>
    </row>
    <row r="65" spans="9:18" x14ac:dyDescent="0.2">
      <c r="I65" s="52"/>
      <c r="J65" s="52" t="s">
        <v>51</v>
      </c>
      <c r="K65" s="133">
        <v>0.93244161533626746</v>
      </c>
      <c r="L65" s="52"/>
      <c r="M65" s="52"/>
      <c r="N65" s="52"/>
      <c r="O65" s="52"/>
      <c r="P65" s="52"/>
      <c r="Q65" s="52"/>
      <c r="R65" s="52"/>
    </row>
    <row r="66" spans="9:18" x14ac:dyDescent="0.2">
      <c r="I66" s="52"/>
      <c r="J66" s="132" t="s">
        <v>76</v>
      </c>
      <c r="K66" s="133">
        <v>0.84606159926652891</v>
      </c>
      <c r="L66" s="52"/>
      <c r="M66" s="52"/>
      <c r="N66" s="52"/>
      <c r="O66" s="52"/>
      <c r="P66" s="52"/>
      <c r="Q66" s="52"/>
      <c r="R66" s="52"/>
    </row>
    <row r="67" spans="9:18" x14ac:dyDescent="0.2">
      <c r="I67" s="52"/>
      <c r="J67" s="132" t="s">
        <v>74</v>
      </c>
      <c r="K67" s="133">
        <v>0.77977715586859486</v>
      </c>
      <c r="L67" s="52"/>
      <c r="M67" s="52"/>
      <c r="N67" s="52"/>
      <c r="O67" s="52"/>
      <c r="P67" s="52"/>
      <c r="Q67" s="52"/>
      <c r="R67" s="52"/>
    </row>
    <row r="68" spans="9:18" x14ac:dyDescent="0.2"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9:18" x14ac:dyDescent="0.2">
      <c r="I69" s="52"/>
      <c r="J69" s="52"/>
      <c r="K69" s="52"/>
      <c r="L69" s="52"/>
      <c r="M69" s="52"/>
      <c r="N69" s="52"/>
      <c r="O69" s="52"/>
      <c r="P69" s="52"/>
      <c r="Q69" s="52"/>
      <c r="R69" s="52"/>
    </row>
  </sheetData>
  <sheetProtection sheet="1" objects="1" scenarios="1"/>
  <sortState xmlns:xlrd2="http://schemas.microsoft.com/office/spreadsheetml/2017/richdata2" ref="J54:K67">
    <sortCondition descending="1" ref="K54:K67"/>
  </sortState>
  <mergeCells count="5">
    <mergeCell ref="B2:G4"/>
    <mergeCell ref="K28:L28"/>
    <mergeCell ref="M28:N28"/>
    <mergeCell ref="K47:L47"/>
    <mergeCell ref="M47:N47"/>
  </mergeCells>
  <pageMargins left="0.7" right="0.7" top="0.75" bottom="0.75" header="0.3" footer="0.3"/>
  <pageSetup paperSize="9"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D59BA-6689-42E4-A6AD-B93FB4DEAE9D}">
  <sheetPr>
    <tabColor theme="0"/>
    <pageSetUpPr fitToPage="1"/>
  </sheetPr>
  <dimension ref="B2:T47"/>
  <sheetViews>
    <sheetView workbookViewId="0">
      <selection activeCell="B29" sqref="B29:B30"/>
    </sheetView>
  </sheetViews>
  <sheetFormatPr defaultColWidth="9" defaultRowHeight="12.75" x14ac:dyDescent="0.2"/>
  <cols>
    <col min="1" max="1" width="4.125" style="32" customWidth="1"/>
    <col min="2" max="2" width="30.5" style="32" bestFit="1" customWidth="1"/>
    <col min="3" max="21" width="8.125" style="32" customWidth="1"/>
    <col min="22" max="23" width="7.25" style="32" customWidth="1"/>
    <col min="24" max="16384" width="9" style="32"/>
  </cols>
  <sheetData>
    <row r="2" spans="2:20" ht="12.75" customHeight="1" x14ac:dyDescent="0.2">
      <c r="B2" s="149" t="s">
        <v>200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39"/>
      <c r="S2" s="39"/>
      <c r="T2" s="39"/>
    </row>
    <row r="3" spans="2:20" ht="12.75" customHeight="1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39"/>
      <c r="S3" s="39"/>
      <c r="T3" s="39"/>
    </row>
    <row r="4" spans="2:20" ht="12.75" customHeight="1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39"/>
      <c r="S4" s="39"/>
      <c r="T4" s="39"/>
    </row>
    <row r="5" spans="2:20" x14ac:dyDescent="0.2">
      <c r="R5" s="39"/>
      <c r="S5" s="39"/>
      <c r="T5" s="39"/>
    </row>
    <row r="6" spans="2:20" s="39" customFormat="1" ht="24.95" customHeight="1" x14ac:dyDescent="0.2">
      <c r="B6" s="177" t="s">
        <v>223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40"/>
      <c r="P6" s="40"/>
      <c r="Q6" s="40"/>
    </row>
    <row r="7" spans="2:20" ht="15" customHeight="1" x14ac:dyDescent="0.2">
      <c r="B7" s="159" t="s">
        <v>80</v>
      </c>
      <c r="C7" s="167" t="s">
        <v>34</v>
      </c>
      <c r="D7" s="167"/>
      <c r="E7" s="167"/>
      <c r="F7" s="166" t="s">
        <v>16</v>
      </c>
      <c r="G7" s="166"/>
      <c r="H7" s="166"/>
      <c r="I7" s="166"/>
      <c r="J7" s="166"/>
      <c r="K7" s="166"/>
      <c r="L7" s="166"/>
      <c r="M7" s="166"/>
      <c r="N7" s="166"/>
    </row>
    <row r="8" spans="2:20" ht="30.75" customHeight="1" x14ac:dyDescent="0.2">
      <c r="B8" s="160"/>
      <c r="C8" s="168"/>
      <c r="D8" s="168"/>
      <c r="E8" s="168"/>
      <c r="F8" s="163" t="s">
        <v>81</v>
      </c>
      <c r="G8" s="163"/>
      <c r="H8" s="163"/>
      <c r="I8" s="169" t="s">
        <v>82</v>
      </c>
      <c r="J8" s="169"/>
      <c r="K8" s="169"/>
      <c r="L8" s="169" t="s">
        <v>83</v>
      </c>
      <c r="M8" s="169"/>
      <c r="N8" s="169"/>
    </row>
    <row r="9" spans="2:20" ht="42" customHeight="1" x14ac:dyDescent="0.2">
      <c r="B9" s="6"/>
      <c r="C9" s="98" t="s">
        <v>189</v>
      </c>
      <c r="D9" s="99" t="s">
        <v>174</v>
      </c>
      <c r="E9" s="99" t="s">
        <v>175</v>
      </c>
      <c r="F9" s="98" t="s">
        <v>189</v>
      </c>
      <c r="G9" s="99" t="s">
        <v>174</v>
      </c>
      <c r="H9" s="99" t="s">
        <v>175</v>
      </c>
      <c r="I9" s="98" t="s">
        <v>189</v>
      </c>
      <c r="J9" s="99" t="s">
        <v>174</v>
      </c>
      <c r="K9" s="99" t="s">
        <v>175</v>
      </c>
      <c r="L9" s="98" t="s">
        <v>189</v>
      </c>
      <c r="M9" s="99" t="s">
        <v>174</v>
      </c>
      <c r="N9" s="99" t="s">
        <v>175</v>
      </c>
    </row>
    <row r="10" spans="2:20" x14ac:dyDescent="0.2">
      <c r="B10" s="1" t="s">
        <v>73</v>
      </c>
      <c r="C10" s="47">
        <f>'[1]2. Delegazioni'!C10</f>
        <v>1706</v>
      </c>
      <c r="D10" s="89">
        <f>'[1]2. Delegazioni'!D10</f>
        <v>-7</v>
      </c>
      <c r="E10" s="67">
        <f>'[1]2. Delegazioni'!E10</f>
        <v>-4.1000000000000003E-3</v>
      </c>
      <c r="F10" s="47">
        <f>'[1]2. Delegazioni'!F10</f>
        <v>551</v>
      </c>
      <c r="G10" s="89">
        <f>'[1]2. Delegazioni'!G10</f>
        <v>-35</v>
      </c>
      <c r="H10" s="67">
        <f>'[1]2. Delegazioni'!H10</f>
        <v>-5.9700000000000003E-2</v>
      </c>
      <c r="I10" s="47">
        <f>'[1]2. Delegazioni'!I10</f>
        <v>1000</v>
      </c>
      <c r="J10" s="89">
        <f>'[1]2. Delegazioni'!J10</f>
        <v>27</v>
      </c>
      <c r="K10" s="67">
        <f>'[1]2. Delegazioni'!K10</f>
        <v>2.7699999999999999E-2</v>
      </c>
      <c r="L10" s="47">
        <f>'[1]2. Delegazioni'!L10</f>
        <v>155</v>
      </c>
      <c r="M10" s="89">
        <f>'[1]2. Delegazioni'!M10</f>
        <v>1</v>
      </c>
      <c r="N10" s="67">
        <f>'[1]2. Delegazioni'!N10</f>
        <v>6.4999999999999997E-3</v>
      </c>
      <c r="O10" s="47"/>
      <c r="P10" s="89"/>
      <c r="Q10" s="67"/>
      <c r="R10" s="1"/>
      <c r="S10" s="1"/>
    </row>
    <row r="11" spans="2:20" x14ac:dyDescent="0.2">
      <c r="B11" s="1" t="s">
        <v>74</v>
      </c>
      <c r="C11" s="47">
        <f>'[1]2. Delegazioni'!C11</f>
        <v>361</v>
      </c>
      <c r="D11" s="89">
        <f>'[1]2. Delegazioni'!D11</f>
        <v>-16</v>
      </c>
      <c r="E11" s="67">
        <f>'[1]2. Delegazioni'!E11</f>
        <v>-4.24E-2</v>
      </c>
      <c r="F11" s="47">
        <f>'[1]2. Delegazioni'!F11</f>
        <v>133</v>
      </c>
      <c r="G11" s="89">
        <f>'[1]2. Delegazioni'!G11</f>
        <v>-7</v>
      </c>
      <c r="H11" s="67">
        <f>'[1]2. Delegazioni'!H11</f>
        <v>-0.05</v>
      </c>
      <c r="I11" s="47">
        <f>'[1]2. Delegazioni'!I11</f>
        <v>179</v>
      </c>
      <c r="J11" s="89">
        <f>'[1]2. Delegazioni'!J11</f>
        <v>-8</v>
      </c>
      <c r="K11" s="67">
        <f>'[1]2. Delegazioni'!K11</f>
        <v>-4.2799999999999998E-2</v>
      </c>
      <c r="L11" s="47">
        <f>'[1]2. Delegazioni'!L11</f>
        <v>49</v>
      </c>
      <c r="M11" s="89">
        <f>'[1]2. Delegazioni'!M11</f>
        <v>-1</v>
      </c>
      <c r="N11" s="67">
        <f>'[1]2. Delegazioni'!N11</f>
        <v>-0.02</v>
      </c>
      <c r="O11" s="47"/>
      <c r="P11" s="89"/>
      <c r="Q11" s="67"/>
      <c r="R11" s="1"/>
      <c r="S11" s="1"/>
    </row>
    <row r="12" spans="2:20" x14ac:dyDescent="0.2">
      <c r="B12" s="1" t="s">
        <v>75</v>
      </c>
      <c r="C12" s="47">
        <f>'[1]2. Delegazioni'!C12</f>
        <v>274</v>
      </c>
      <c r="D12" s="89">
        <f>'[1]2. Delegazioni'!D12</f>
        <v>0</v>
      </c>
      <c r="E12" s="67">
        <f>'[1]2. Delegazioni'!E12</f>
        <v>0</v>
      </c>
      <c r="F12" s="47">
        <f>'[1]2. Delegazioni'!F12</f>
        <v>93</v>
      </c>
      <c r="G12" s="89">
        <f>'[1]2. Delegazioni'!G12</f>
        <v>0</v>
      </c>
      <c r="H12" s="67">
        <f>'[1]2. Delegazioni'!H12</f>
        <v>0</v>
      </c>
      <c r="I12" s="47">
        <f>'[1]2. Delegazioni'!I12</f>
        <v>156</v>
      </c>
      <c r="J12" s="89">
        <f>'[1]2. Delegazioni'!J12</f>
        <v>2</v>
      </c>
      <c r="K12" s="67">
        <f>'[1]2. Delegazioni'!K12</f>
        <v>1.2999999999999999E-2</v>
      </c>
      <c r="L12" s="47">
        <f>'[1]2. Delegazioni'!L12</f>
        <v>25</v>
      </c>
      <c r="M12" s="89">
        <f>'[1]2. Delegazioni'!M12</f>
        <v>-2</v>
      </c>
      <c r="N12" s="67">
        <f>'[1]2. Delegazioni'!N12</f>
        <v>-7.4099999999999999E-2</v>
      </c>
      <c r="O12" s="47"/>
      <c r="P12" s="89"/>
      <c r="Q12" s="67"/>
      <c r="R12" s="1"/>
      <c r="S12" s="1"/>
    </row>
    <row r="13" spans="2:20" x14ac:dyDescent="0.2">
      <c r="B13" s="1" t="s">
        <v>76</v>
      </c>
      <c r="C13" s="47">
        <f>'[1]2. Delegazioni'!C13</f>
        <v>483</v>
      </c>
      <c r="D13" s="89">
        <f>'[1]2. Delegazioni'!D13</f>
        <v>-18</v>
      </c>
      <c r="E13" s="67">
        <f>'[1]2. Delegazioni'!E13</f>
        <v>-3.5900000000000001E-2</v>
      </c>
      <c r="F13" s="47">
        <f>'[1]2. Delegazioni'!F13</f>
        <v>124</v>
      </c>
      <c r="G13" s="89">
        <f>'[1]2. Delegazioni'!G13</f>
        <v>-7</v>
      </c>
      <c r="H13" s="67">
        <f>'[1]2. Delegazioni'!H13</f>
        <v>-5.3400000000000003E-2</v>
      </c>
      <c r="I13" s="47">
        <f>'[1]2. Delegazioni'!I13</f>
        <v>293</v>
      </c>
      <c r="J13" s="89">
        <f>'[1]2. Delegazioni'!J13</f>
        <v>-8</v>
      </c>
      <c r="K13" s="67">
        <f>'[1]2. Delegazioni'!K13</f>
        <v>-2.6599999999999999E-2</v>
      </c>
      <c r="L13" s="47">
        <f>'[1]2. Delegazioni'!L13</f>
        <v>66</v>
      </c>
      <c r="M13" s="89">
        <f>'[1]2. Delegazioni'!M13</f>
        <v>-3</v>
      </c>
      <c r="N13" s="67">
        <f>'[1]2. Delegazioni'!N13</f>
        <v>-4.3499999999999997E-2</v>
      </c>
      <c r="O13" s="47"/>
      <c r="P13" s="89"/>
      <c r="Q13" s="67"/>
      <c r="R13" s="1"/>
      <c r="S13" s="1"/>
    </row>
    <row r="14" spans="2:20" x14ac:dyDescent="0.2">
      <c r="B14" s="1" t="s">
        <v>77</v>
      </c>
      <c r="C14" s="47">
        <f>'[1]2. Delegazioni'!C14</f>
        <v>768</v>
      </c>
      <c r="D14" s="89">
        <f>'[1]2. Delegazioni'!D14</f>
        <v>-15</v>
      </c>
      <c r="E14" s="67">
        <f>'[1]2. Delegazioni'!E14</f>
        <v>-1.9199999999999998E-2</v>
      </c>
      <c r="F14" s="47">
        <f>'[1]2. Delegazioni'!F14</f>
        <v>285</v>
      </c>
      <c r="G14" s="89">
        <f>'[1]2. Delegazioni'!G14</f>
        <v>-14</v>
      </c>
      <c r="H14" s="67">
        <f>'[1]2. Delegazioni'!H14</f>
        <v>-4.6800000000000001E-2</v>
      </c>
      <c r="I14" s="47">
        <f>'[1]2. Delegazioni'!I14</f>
        <v>340</v>
      </c>
      <c r="J14" s="89">
        <f>'[1]2. Delegazioni'!J14</f>
        <v>-9</v>
      </c>
      <c r="K14" s="67">
        <f>'[1]2. Delegazioni'!K14</f>
        <v>-2.58E-2</v>
      </c>
      <c r="L14" s="47">
        <f>'[1]2. Delegazioni'!L14</f>
        <v>143</v>
      </c>
      <c r="M14" s="89">
        <f>'[1]2. Delegazioni'!M14</f>
        <v>8</v>
      </c>
      <c r="N14" s="67">
        <f>'[1]2. Delegazioni'!N14</f>
        <v>5.9299999999999999E-2</v>
      </c>
      <c r="O14" s="47"/>
      <c r="P14" s="89"/>
      <c r="Q14" s="67"/>
      <c r="R14" s="1"/>
      <c r="S14" s="1"/>
    </row>
    <row r="15" spans="2:20" x14ac:dyDescent="0.2">
      <c r="B15" s="1" t="s">
        <v>78</v>
      </c>
      <c r="C15" s="47">
        <f>'[1]2. Delegazioni'!C15</f>
        <v>987</v>
      </c>
      <c r="D15" s="89">
        <f>'[1]2. Delegazioni'!D15</f>
        <v>-15</v>
      </c>
      <c r="E15" s="67">
        <f>'[1]2. Delegazioni'!E15</f>
        <v>-1.4999999999999999E-2</v>
      </c>
      <c r="F15" s="47">
        <f>'[1]2. Delegazioni'!F15</f>
        <v>342</v>
      </c>
      <c r="G15" s="89">
        <f>'[1]2. Delegazioni'!G15</f>
        <v>-11</v>
      </c>
      <c r="H15" s="67">
        <f>'[1]2. Delegazioni'!H15</f>
        <v>-3.1199999999999999E-2</v>
      </c>
      <c r="I15" s="47">
        <f>'[1]2. Delegazioni'!I15</f>
        <v>490</v>
      </c>
      <c r="J15" s="89">
        <f>'[1]2. Delegazioni'!J15</f>
        <v>-4</v>
      </c>
      <c r="K15" s="67">
        <f>'[1]2. Delegazioni'!K15</f>
        <v>-8.0999999999999996E-3</v>
      </c>
      <c r="L15" s="47">
        <f>'[1]2. Delegazioni'!L15</f>
        <v>155</v>
      </c>
      <c r="M15" s="89">
        <f>'[1]2. Delegazioni'!M15</f>
        <v>0</v>
      </c>
      <c r="N15" s="67">
        <f>'[1]2. Delegazioni'!N15</f>
        <v>0</v>
      </c>
      <c r="O15" s="47"/>
      <c r="P15" s="89"/>
      <c r="Q15" s="67"/>
      <c r="R15" s="1"/>
      <c r="S15" s="1"/>
    </row>
    <row r="16" spans="2:20" x14ac:dyDescent="0.2">
      <c r="B16" s="1" t="s">
        <v>19</v>
      </c>
      <c r="C16" s="47">
        <f>'[1]2. Delegazioni'!C16</f>
        <v>4428</v>
      </c>
      <c r="D16" s="89">
        <f>'[1]2. Delegazioni'!D16</f>
        <v>14</v>
      </c>
      <c r="E16" s="67">
        <f>'[1]2. Delegazioni'!E16</f>
        <v>3.2000000000000002E-3</v>
      </c>
      <c r="F16" s="47">
        <f>'[1]2. Delegazioni'!F16</f>
        <v>1327</v>
      </c>
      <c r="G16" s="89">
        <f>'[1]2. Delegazioni'!G16</f>
        <v>-6</v>
      </c>
      <c r="H16" s="67">
        <f>'[1]2. Delegazioni'!H16</f>
        <v>-4.4999999999999997E-3</v>
      </c>
      <c r="I16" s="47">
        <f>'[1]2. Delegazioni'!I16</f>
        <v>2610</v>
      </c>
      <c r="J16" s="89">
        <f>'[1]2. Delegazioni'!J16</f>
        <v>16</v>
      </c>
      <c r="K16" s="67">
        <f>'[1]2. Delegazioni'!K16</f>
        <v>6.1999999999999998E-3</v>
      </c>
      <c r="L16" s="47">
        <f>'[1]2. Delegazioni'!L16</f>
        <v>491</v>
      </c>
      <c r="M16" s="89">
        <f>'[1]2. Delegazioni'!M16</f>
        <v>4</v>
      </c>
      <c r="N16" s="67">
        <f>'[1]2. Delegazioni'!N16</f>
        <v>8.2000000000000007E-3</v>
      </c>
    </row>
    <row r="17" spans="2:17" x14ac:dyDescent="0.2">
      <c r="B17" s="1" t="s">
        <v>51</v>
      </c>
      <c r="C17" s="47">
        <f>'[1]2. Delegazioni'!C17</f>
        <v>1413</v>
      </c>
      <c r="D17" s="89">
        <f>'[1]2. Delegazioni'!D17</f>
        <v>-24</v>
      </c>
      <c r="E17" s="67">
        <f>'[1]2. Delegazioni'!E17</f>
        <v>-1.67E-2</v>
      </c>
      <c r="F17" s="47">
        <f>'[1]2. Delegazioni'!F17</f>
        <v>291</v>
      </c>
      <c r="G17" s="89">
        <f>'[1]2. Delegazioni'!G17</f>
        <v>-5</v>
      </c>
      <c r="H17" s="67">
        <f>'[1]2. Delegazioni'!H17</f>
        <v>-1.6899999999999998E-2</v>
      </c>
      <c r="I17" s="47">
        <f>'[1]2. Delegazioni'!I17</f>
        <v>945</v>
      </c>
      <c r="J17" s="89">
        <f>'[1]2. Delegazioni'!J17</f>
        <v>-20</v>
      </c>
      <c r="K17" s="67">
        <f>'[1]2. Delegazioni'!K17</f>
        <v>-2.07E-2</v>
      </c>
      <c r="L17" s="47">
        <f>'[1]2. Delegazioni'!L17</f>
        <v>177</v>
      </c>
      <c r="M17" s="89">
        <f>'[1]2. Delegazioni'!M17</f>
        <v>1</v>
      </c>
      <c r="N17" s="67">
        <f>'[1]2. Delegazioni'!N17</f>
        <v>5.7000000000000002E-3</v>
      </c>
    </row>
    <row r="18" spans="2:17" x14ac:dyDescent="0.2">
      <c r="B18" s="1" t="s">
        <v>23</v>
      </c>
      <c r="C18" s="47">
        <f>'[1]2. Delegazioni'!C18</f>
        <v>607</v>
      </c>
      <c r="D18" s="89">
        <f>'[1]2. Delegazioni'!D18</f>
        <v>5</v>
      </c>
      <c r="E18" s="67">
        <f>'[1]2. Delegazioni'!E18</f>
        <v>8.3000000000000001E-3</v>
      </c>
      <c r="F18" s="47">
        <f>'[1]2. Delegazioni'!F18</f>
        <v>186</v>
      </c>
      <c r="G18" s="89">
        <f>'[1]2. Delegazioni'!G18</f>
        <v>-4</v>
      </c>
      <c r="H18" s="67">
        <f>'[1]2. Delegazioni'!H18</f>
        <v>-2.1100000000000001E-2</v>
      </c>
      <c r="I18" s="47">
        <f>'[1]2. Delegazioni'!I18</f>
        <v>361</v>
      </c>
      <c r="J18" s="89">
        <f>'[1]2. Delegazioni'!J18</f>
        <v>10</v>
      </c>
      <c r="K18" s="67">
        <f>'[1]2. Delegazioni'!K18</f>
        <v>2.8500000000000001E-2</v>
      </c>
      <c r="L18" s="47">
        <f>'[1]2. Delegazioni'!L18</f>
        <v>60</v>
      </c>
      <c r="M18" s="89">
        <f>'[1]2. Delegazioni'!M18</f>
        <v>-1</v>
      </c>
      <c r="N18" s="67">
        <f>'[1]2. Delegazioni'!N18</f>
        <v>-1.6400000000000001E-2</v>
      </c>
    </row>
    <row r="19" spans="2:17" x14ac:dyDescent="0.2">
      <c r="B19" s="1" t="s">
        <v>52</v>
      </c>
      <c r="C19" s="47">
        <f>'[1]2. Delegazioni'!C19</f>
        <v>2968</v>
      </c>
      <c r="D19" s="89">
        <f>'[1]2. Delegazioni'!D19</f>
        <v>20</v>
      </c>
      <c r="E19" s="67">
        <f>'[1]2. Delegazioni'!E19</f>
        <v>6.7999999999999996E-3</v>
      </c>
      <c r="F19" s="47">
        <f>'[1]2. Delegazioni'!F19</f>
        <v>798</v>
      </c>
      <c r="G19" s="89">
        <f>'[1]2. Delegazioni'!G19</f>
        <v>-10</v>
      </c>
      <c r="H19" s="67">
        <f>'[1]2. Delegazioni'!H19</f>
        <v>-1.24E-2</v>
      </c>
      <c r="I19" s="47">
        <f>'[1]2. Delegazioni'!I19</f>
        <v>1876</v>
      </c>
      <c r="J19" s="89">
        <f>'[1]2. Delegazioni'!J19</f>
        <v>33</v>
      </c>
      <c r="K19" s="67">
        <f>'[1]2. Delegazioni'!K19</f>
        <v>1.7899999999999999E-2</v>
      </c>
      <c r="L19" s="47">
        <f>'[1]2. Delegazioni'!L19</f>
        <v>294</v>
      </c>
      <c r="M19" s="89">
        <f>'[1]2. Delegazioni'!M19</f>
        <v>-3</v>
      </c>
      <c r="N19" s="67">
        <f>'[1]2. Delegazioni'!N19</f>
        <v>-1.01E-2</v>
      </c>
    </row>
    <row r="20" spans="2:17" x14ac:dyDescent="0.2">
      <c r="B20" s="1" t="s">
        <v>6</v>
      </c>
      <c r="C20" s="47">
        <f>'[1]2. Delegazioni'!C20</f>
        <v>3219</v>
      </c>
      <c r="D20" s="89">
        <f>'[1]2. Delegazioni'!D20</f>
        <v>3</v>
      </c>
      <c r="E20" s="67">
        <f>'[1]2. Delegazioni'!E20</f>
        <v>8.9999999999999998E-4</v>
      </c>
      <c r="F20" s="47">
        <f>'[1]2. Delegazioni'!F20</f>
        <v>1078</v>
      </c>
      <c r="G20" s="89">
        <f>'[1]2. Delegazioni'!G20</f>
        <v>-13</v>
      </c>
      <c r="H20" s="67">
        <f>'[1]2. Delegazioni'!H20</f>
        <v>-1.1900000000000001E-2</v>
      </c>
      <c r="I20" s="47">
        <f>'[1]2. Delegazioni'!I20</f>
        <v>1709</v>
      </c>
      <c r="J20" s="89">
        <f>'[1]2. Delegazioni'!J20</f>
        <v>10</v>
      </c>
      <c r="K20" s="67">
        <f>'[1]2. Delegazioni'!K20</f>
        <v>5.8999999999999999E-3</v>
      </c>
      <c r="L20" s="47">
        <f>'[1]2. Delegazioni'!L20</f>
        <v>432</v>
      </c>
      <c r="M20" s="89">
        <f>'[1]2. Delegazioni'!M20</f>
        <v>6</v>
      </c>
      <c r="N20" s="67">
        <f>'[1]2. Delegazioni'!N20</f>
        <v>1.41E-2</v>
      </c>
    </row>
    <row r="21" spans="2:17" x14ac:dyDescent="0.2">
      <c r="B21" s="1" t="s">
        <v>21</v>
      </c>
      <c r="C21" s="47">
        <f>'[1]2. Delegazioni'!C21</f>
        <v>1805</v>
      </c>
      <c r="D21" s="89">
        <f>'[1]2. Delegazioni'!D21</f>
        <v>-35</v>
      </c>
      <c r="E21" s="67">
        <f>'[1]2. Delegazioni'!E21</f>
        <v>-1.9E-2</v>
      </c>
      <c r="F21" s="47">
        <f>'[1]2. Delegazioni'!F21</f>
        <v>516</v>
      </c>
      <c r="G21" s="89">
        <f>'[1]2. Delegazioni'!G21</f>
        <v>-14</v>
      </c>
      <c r="H21" s="67">
        <f>'[1]2. Delegazioni'!H21</f>
        <v>-2.64E-2</v>
      </c>
      <c r="I21" s="47">
        <f>'[1]2. Delegazioni'!I21</f>
        <v>1049</v>
      </c>
      <c r="J21" s="89">
        <f>'[1]2. Delegazioni'!J21</f>
        <v>-14</v>
      </c>
      <c r="K21" s="67">
        <f>'[1]2. Delegazioni'!K21</f>
        <v>-1.32E-2</v>
      </c>
      <c r="L21" s="47">
        <f>'[1]2. Delegazioni'!L21</f>
        <v>240</v>
      </c>
      <c r="M21" s="89">
        <f>'[1]2. Delegazioni'!M21</f>
        <v>-7</v>
      </c>
      <c r="N21" s="67">
        <f>'[1]2. Delegazioni'!N21</f>
        <v>-2.8299999999999999E-2</v>
      </c>
    </row>
    <row r="22" spans="2:17" x14ac:dyDescent="0.2">
      <c r="B22" s="1" t="s">
        <v>53</v>
      </c>
      <c r="C22" s="47">
        <f>'[1]2. Delegazioni'!C22</f>
        <v>1358</v>
      </c>
      <c r="D22" s="89">
        <f>'[1]2. Delegazioni'!D22</f>
        <v>-19</v>
      </c>
      <c r="E22" s="67">
        <f>'[1]2. Delegazioni'!E22</f>
        <v>-1.38E-2</v>
      </c>
      <c r="F22" s="47">
        <f>'[1]2. Delegazioni'!F22</f>
        <v>349</v>
      </c>
      <c r="G22" s="89">
        <f>'[1]2. Delegazioni'!G22</f>
        <v>4</v>
      </c>
      <c r="H22" s="67">
        <f>'[1]2. Delegazioni'!H22</f>
        <v>1.1599999999999999E-2</v>
      </c>
      <c r="I22" s="47">
        <f>'[1]2. Delegazioni'!I22</f>
        <v>828</v>
      </c>
      <c r="J22" s="89">
        <f>'[1]2. Delegazioni'!J22</f>
        <v>-19</v>
      </c>
      <c r="K22" s="67">
        <f>'[1]2. Delegazioni'!K22</f>
        <v>-2.24E-2</v>
      </c>
      <c r="L22" s="47">
        <f>'[1]2. Delegazioni'!L22</f>
        <v>181</v>
      </c>
      <c r="M22" s="89">
        <f>'[1]2. Delegazioni'!M22</f>
        <v>-4</v>
      </c>
      <c r="N22" s="67">
        <f>'[1]2. Delegazioni'!N22</f>
        <v>-2.1600000000000001E-2</v>
      </c>
    </row>
    <row r="23" spans="2:17" x14ac:dyDescent="0.2">
      <c r="B23" s="1" t="s">
        <v>50</v>
      </c>
      <c r="C23" s="47">
        <f>'[1]2. Delegazioni'!C23</f>
        <v>1554</v>
      </c>
      <c r="D23" s="89">
        <f>'[1]2. Delegazioni'!D23</f>
        <v>-28</v>
      </c>
      <c r="E23" s="67">
        <f>'[1]2. Delegazioni'!E23</f>
        <v>-1.77E-2</v>
      </c>
      <c r="F23" s="47">
        <f>'[1]2. Delegazioni'!F23</f>
        <v>403</v>
      </c>
      <c r="G23" s="89">
        <f>'[1]2. Delegazioni'!G23</f>
        <v>-7</v>
      </c>
      <c r="H23" s="67">
        <f>'[1]2. Delegazioni'!H23</f>
        <v>-1.7100000000000001E-2</v>
      </c>
      <c r="I23" s="47">
        <f>'[1]2. Delegazioni'!I23</f>
        <v>984</v>
      </c>
      <c r="J23" s="89">
        <f>'[1]2. Delegazioni'!J23</f>
        <v>-16</v>
      </c>
      <c r="K23" s="67">
        <f>'[1]2. Delegazioni'!K23</f>
        <v>-1.6E-2</v>
      </c>
      <c r="L23" s="47">
        <f>'[1]2. Delegazioni'!L23</f>
        <v>167</v>
      </c>
      <c r="M23" s="89">
        <f>'[1]2. Delegazioni'!M23</f>
        <v>-5</v>
      </c>
      <c r="N23" s="67">
        <f>'[1]2. Delegazioni'!N23</f>
        <v>-2.9100000000000001E-2</v>
      </c>
    </row>
    <row r="24" spans="2:17" s="50" customFormat="1" ht="21" customHeight="1" x14ac:dyDescent="0.2">
      <c r="B24" s="49" t="s">
        <v>173</v>
      </c>
      <c r="C24" s="47">
        <f>'2. Rete distributiva'!C25</f>
        <v>21931</v>
      </c>
      <c r="D24" s="89">
        <f>'2. Rete distributiva'!D25</f>
        <v>-135</v>
      </c>
      <c r="E24" s="67">
        <f>'2. Rete distributiva'!E25</f>
        <v>-6.1180096075410129E-3</v>
      </c>
      <c r="F24" s="47">
        <f>'2. Rete distributiva'!F25</f>
        <v>6476</v>
      </c>
      <c r="G24" s="89">
        <f>'2. Rete distributiva'!G25</f>
        <v>-129</v>
      </c>
      <c r="H24" s="67">
        <f>'2. Rete distributiva'!H25</f>
        <v>-1.9530658591975777E-2</v>
      </c>
      <c r="I24" s="47">
        <f>'2. Rete distributiva'!I25</f>
        <v>12820</v>
      </c>
      <c r="J24" s="89">
        <f>'2. Rete distributiva'!J25</f>
        <v>0</v>
      </c>
      <c r="K24" s="67">
        <f>'2. Rete distributiva'!K25</f>
        <v>0</v>
      </c>
      <c r="L24" s="47">
        <f>'2. Rete distributiva'!L25</f>
        <v>2635</v>
      </c>
      <c r="M24" s="89">
        <f>'2. Rete distributiva'!M25</f>
        <v>-6</v>
      </c>
      <c r="N24" s="67">
        <f>'2. Rete distributiva'!N25</f>
        <v>-2.2718667171525938E-3</v>
      </c>
    </row>
    <row r="25" spans="2:17" ht="24.95" customHeight="1" x14ac:dyDescent="0.2">
      <c r="B25" s="175" t="s">
        <v>55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8" spans="2:17" s="39" customFormat="1" ht="24.95" customHeight="1" x14ac:dyDescent="0.2">
      <c r="B28" s="176" t="s">
        <v>224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2:17" ht="15" customHeight="1" x14ac:dyDescent="0.2">
      <c r="B29" s="178" t="s">
        <v>91</v>
      </c>
      <c r="C29" s="167" t="s">
        <v>34</v>
      </c>
      <c r="D29" s="167"/>
      <c r="E29" s="167"/>
      <c r="F29" s="166" t="s">
        <v>16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</row>
    <row r="30" spans="2:17" ht="30" customHeight="1" x14ac:dyDescent="0.2">
      <c r="B30" s="179"/>
      <c r="C30" s="168"/>
      <c r="D30" s="168"/>
      <c r="E30" s="168"/>
      <c r="F30" s="163" t="s">
        <v>85</v>
      </c>
      <c r="G30" s="163"/>
      <c r="H30" s="163"/>
      <c r="I30" s="163" t="s">
        <v>86</v>
      </c>
      <c r="J30" s="163"/>
      <c r="K30" s="163"/>
      <c r="L30" s="163" t="s">
        <v>87</v>
      </c>
      <c r="M30" s="163"/>
      <c r="N30" s="163"/>
      <c r="O30" s="163" t="s">
        <v>88</v>
      </c>
      <c r="P30" s="163"/>
      <c r="Q30" s="163"/>
    </row>
    <row r="31" spans="2:17" ht="40.5" customHeight="1" x14ac:dyDescent="0.2">
      <c r="B31" s="6"/>
      <c r="C31" s="98" t="s">
        <v>189</v>
      </c>
      <c r="D31" s="99" t="s">
        <v>174</v>
      </c>
      <c r="E31" s="99" t="s">
        <v>175</v>
      </c>
      <c r="F31" s="98" t="s">
        <v>189</v>
      </c>
      <c r="G31" s="99" t="s">
        <v>174</v>
      </c>
      <c r="H31" s="99" t="s">
        <v>175</v>
      </c>
      <c r="I31" s="98" t="s">
        <v>189</v>
      </c>
      <c r="J31" s="99" t="s">
        <v>174</v>
      </c>
      <c r="K31" s="99" t="s">
        <v>175</v>
      </c>
      <c r="L31" s="98" t="s">
        <v>189</v>
      </c>
      <c r="M31" s="99" t="s">
        <v>174</v>
      </c>
      <c r="N31" s="99" t="s">
        <v>175</v>
      </c>
      <c r="O31" s="98" t="s">
        <v>189</v>
      </c>
      <c r="P31" s="99" t="s">
        <v>174</v>
      </c>
      <c r="Q31" s="99" t="s">
        <v>175</v>
      </c>
    </row>
    <row r="32" spans="2:17" x14ac:dyDescent="0.2">
      <c r="B32" s="1" t="s">
        <v>73</v>
      </c>
      <c r="C32" s="47">
        <f>'[1]2. Delegazioni'!C32</f>
        <v>1706</v>
      </c>
      <c r="D32" s="89">
        <f>'[1]2. Delegazioni'!D32</f>
        <v>-7</v>
      </c>
      <c r="E32" s="67">
        <f>'[1]2. Delegazioni'!E32</f>
        <v>-4.1000000000000003E-3</v>
      </c>
      <c r="F32" s="47">
        <f>'[1]2. Delegazioni'!F32</f>
        <v>220</v>
      </c>
      <c r="G32" s="89">
        <f>'[1]2. Delegazioni'!G32</f>
        <v>-1</v>
      </c>
      <c r="H32" s="67">
        <f>'[1]2. Delegazioni'!H32</f>
        <v>-4.4999999999999997E-3</v>
      </c>
      <c r="I32" s="47">
        <f>'[1]2. Delegazioni'!I32</f>
        <v>277</v>
      </c>
      <c r="J32" s="89">
        <f>'[1]2. Delegazioni'!J32</f>
        <v>4</v>
      </c>
      <c r="K32" s="67">
        <f>'[1]2. Delegazioni'!K32</f>
        <v>1.47E-2</v>
      </c>
      <c r="L32" s="47">
        <f>'[1]2. Delegazioni'!L32</f>
        <v>101</v>
      </c>
      <c r="M32" s="89">
        <f>'[1]2. Delegazioni'!M32</f>
        <v>0</v>
      </c>
      <c r="N32" s="67">
        <f>'[1]2. Delegazioni'!N32</f>
        <v>0</v>
      </c>
      <c r="O32" s="47">
        <f>'[1]2. Delegazioni'!O32</f>
        <v>402</v>
      </c>
      <c r="P32" s="89">
        <f>'[1]2. Delegazioni'!P32</f>
        <v>24</v>
      </c>
      <c r="Q32" s="67">
        <f>'[1]2. Delegazioni'!Q32</f>
        <v>6.3500000000000001E-2</v>
      </c>
    </row>
    <row r="33" spans="2:17" x14ac:dyDescent="0.2">
      <c r="B33" s="1" t="s">
        <v>74</v>
      </c>
      <c r="C33" s="47">
        <f>'[1]2. Delegazioni'!C33</f>
        <v>361</v>
      </c>
      <c r="D33" s="89">
        <f>'[1]2. Delegazioni'!D33</f>
        <v>-16</v>
      </c>
      <c r="E33" s="67">
        <f>'[1]2. Delegazioni'!E33</f>
        <v>-4.24E-2</v>
      </c>
      <c r="F33" s="47">
        <f>'[1]2. Delegazioni'!F33</f>
        <v>66</v>
      </c>
      <c r="G33" s="89">
        <f>'[1]2. Delegazioni'!G33</f>
        <v>-5</v>
      </c>
      <c r="H33" s="67">
        <f>'[1]2. Delegazioni'!H33</f>
        <v>-7.0400000000000004E-2</v>
      </c>
      <c r="I33" s="47">
        <f>'[1]2. Delegazioni'!I33</f>
        <v>26</v>
      </c>
      <c r="J33" s="89">
        <f>'[1]2. Delegazioni'!J33</f>
        <v>0</v>
      </c>
      <c r="K33" s="67">
        <f>'[1]2. Delegazioni'!K33</f>
        <v>0</v>
      </c>
      <c r="L33" s="47">
        <f>'[1]2. Delegazioni'!L33</f>
        <v>15</v>
      </c>
      <c r="M33" s="89">
        <f>'[1]2. Delegazioni'!M33</f>
        <v>0</v>
      </c>
      <c r="N33" s="67">
        <f>'[1]2. Delegazioni'!N33</f>
        <v>0</v>
      </c>
      <c r="O33" s="47">
        <f>'[1]2. Delegazioni'!O33</f>
        <v>72</v>
      </c>
      <c r="P33" s="89">
        <f>'[1]2. Delegazioni'!P33</f>
        <v>-3</v>
      </c>
      <c r="Q33" s="67">
        <f>'[1]2. Delegazioni'!Q33</f>
        <v>-0.04</v>
      </c>
    </row>
    <row r="34" spans="2:17" x14ac:dyDescent="0.2">
      <c r="B34" s="1" t="s">
        <v>75</v>
      </c>
      <c r="C34" s="47">
        <f>'[1]2. Delegazioni'!C34</f>
        <v>274</v>
      </c>
      <c r="D34" s="89">
        <f>'[1]2. Delegazioni'!D34</f>
        <v>0</v>
      </c>
      <c r="E34" s="67">
        <f>'[1]2. Delegazioni'!E34</f>
        <v>0</v>
      </c>
      <c r="F34" s="47">
        <f>'[1]2. Delegazioni'!F34</f>
        <v>60</v>
      </c>
      <c r="G34" s="89">
        <f>'[1]2. Delegazioni'!G34</f>
        <v>0</v>
      </c>
      <c r="H34" s="67">
        <f>'[1]2. Delegazioni'!H34</f>
        <v>0</v>
      </c>
      <c r="I34" s="47">
        <f>'[1]2. Delegazioni'!I34</f>
        <v>28</v>
      </c>
      <c r="J34" s="89">
        <f>'[1]2. Delegazioni'!J34</f>
        <v>2</v>
      </c>
      <c r="K34" s="67">
        <f>'[1]2. Delegazioni'!K34</f>
        <v>7.6899999999999996E-2</v>
      </c>
      <c r="L34" s="47">
        <f>'[1]2. Delegazioni'!L34</f>
        <v>10</v>
      </c>
      <c r="M34" s="89">
        <f>'[1]2. Delegazioni'!M34</f>
        <v>0</v>
      </c>
      <c r="N34" s="67">
        <f>'[1]2. Delegazioni'!N34</f>
        <v>0</v>
      </c>
      <c r="O34" s="47">
        <f>'[1]2. Delegazioni'!O34</f>
        <v>58</v>
      </c>
      <c r="P34" s="89">
        <f>'[1]2. Delegazioni'!P34</f>
        <v>0</v>
      </c>
      <c r="Q34" s="67">
        <f>'[1]2. Delegazioni'!Q34</f>
        <v>0</v>
      </c>
    </row>
    <row r="35" spans="2:17" x14ac:dyDescent="0.2">
      <c r="B35" s="1" t="s">
        <v>76</v>
      </c>
      <c r="C35" s="47">
        <f>'[1]2. Delegazioni'!C35</f>
        <v>483</v>
      </c>
      <c r="D35" s="89">
        <f>'[1]2. Delegazioni'!D35</f>
        <v>-18</v>
      </c>
      <c r="E35" s="67">
        <f>'[1]2. Delegazioni'!E35</f>
        <v>-3.5900000000000001E-2</v>
      </c>
      <c r="F35" s="47">
        <f>'[1]2. Delegazioni'!F35</f>
        <v>94</v>
      </c>
      <c r="G35" s="89">
        <f>'[1]2. Delegazioni'!G35</f>
        <v>-8</v>
      </c>
      <c r="H35" s="67">
        <f>'[1]2. Delegazioni'!H35</f>
        <v>-7.8399999999999997E-2</v>
      </c>
      <c r="I35" s="47">
        <f>'[1]2. Delegazioni'!I35</f>
        <v>59</v>
      </c>
      <c r="J35" s="89">
        <f>'[1]2. Delegazioni'!J35</f>
        <v>-1</v>
      </c>
      <c r="K35" s="67">
        <f>'[1]2. Delegazioni'!K35</f>
        <v>-1.67E-2</v>
      </c>
      <c r="L35" s="47">
        <f>'[1]2. Delegazioni'!L35</f>
        <v>17</v>
      </c>
      <c r="M35" s="89">
        <f>'[1]2. Delegazioni'!M35</f>
        <v>-1</v>
      </c>
      <c r="N35" s="67">
        <f>'[1]2. Delegazioni'!N35</f>
        <v>-5.5599999999999997E-2</v>
      </c>
      <c r="O35" s="47">
        <f>'[1]2. Delegazioni'!O35</f>
        <v>123</v>
      </c>
      <c r="P35" s="89">
        <f>'[1]2. Delegazioni'!P35</f>
        <v>2</v>
      </c>
      <c r="Q35" s="67">
        <f>'[1]2. Delegazioni'!Q35</f>
        <v>1.6500000000000001E-2</v>
      </c>
    </row>
    <row r="36" spans="2:17" x14ac:dyDescent="0.2">
      <c r="B36" s="1" t="s">
        <v>77</v>
      </c>
      <c r="C36" s="47">
        <f>'[1]2. Delegazioni'!C36</f>
        <v>768</v>
      </c>
      <c r="D36" s="89">
        <f>'[1]2. Delegazioni'!D36</f>
        <v>-15</v>
      </c>
      <c r="E36" s="67">
        <f>'[1]2. Delegazioni'!E36</f>
        <v>-1.9199999999999998E-2</v>
      </c>
      <c r="F36" s="47">
        <f>'[1]2. Delegazioni'!F36</f>
        <v>86</v>
      </c>
      <c r="G36" s="89">
        <f>'[1]2. Delegazioni'!G36</f>
        <v>-4</v>
      </c>
      <c r="H36" s="67">
        <f>'[1]2. Delegazioni'!H36</f>
        <v>-4.4400000000000002E-2</v>
      </c>
      <c r="I36" s="47">
        <f>'[1]2. Delegazioni'!I36</f>
        <v>71</v>
      </c>
      <c r="J36" s="89">
        <f>'[1]2. Delegazioni'!J36</f>
        <v>-1</v>
      </c>
      <c r="K36" s="67">
        <f>'[1]2. Delegazioni'!K36</f>
        <v>-1.3899999999999999E-2</v>
      </c>
      <c r="L36" s="47">
        <f>'[1]2. Delegazioni'!L36</f>
        <v>49</v>
      </c>
      <c r="M36" s="89">
        <f>'[1]2. Delegazioni'!M36</f>
        <v>0</v>
      </c>
      <c r="N36" s="67">
        <f>'[1]2. Delegazioni'!N36</f>
        <v>0</v>
      </c>
      <c r="O36" s="47">
        <f>'[1]2. Delegazioni'!O36</f>
        <v>134</v>
      </c>
      <c r="P36" s="89">
        <f>'[1]2. Delegazioni'!P36</f>
        <v>-4</v>
      </c>
      <c r="Q36" s="67">
        <f>'[1]2. Delegazioni'!Q36</f>
        <v>-2.9000000000000001E-2</v>
      </c>
    </row>
    <row r="37" spans="2:17" x14ac:dyDescent="0.2">
      <c r="B37" s="1" t="s">
        <v>78</v>
      </c>
      <c r="C37" s="47">
        <f>'[1]2. Delegazioni'!C37</f>
        <v>987</v>
      </c>
      <c r="D37" s="89">
        <f>'[1]2. Delegazioni'!D37</f>
        <v>-15</v>
      </c>
      <c r="E37" s="67">
        <f>'[1]2. Delegazioni'!E37</f>
        <v>-1.4999999999999999E-2</v>
      </c>
      <c r="F37" s="47">
        <f>'[1]2. Delegazioni'!F37</f>
        <v>139</v>
      </c>
      <c r="G37" s="89">
        <f>'[1]2. Delegazioni'!G37</f>
        <v>3</v>
      </c>
      <c r="H37" s="67">
        <f>'[1]2. Delegazioni'!H37</f>
        <v>2.2100000000000002E-2</v>
      </c>
      <c r="I37" s="47">
        <f>'[1]2. Delegazioni'!I37</f>
        <v>102</v>
      </c>
      <c r="J37" s="89">
        <f>'[1]2. Delegazioni'!J37</f>
        <v>-7</v>
      </c>
      <c r="K37" s="67">
        <f>'[1]2. Delegazioni'!K37</f>
        <v>-6.4199999999999993E-2</v>
      </c>
      <c r="L37" s="47">
        <f>'[1]2. Delegazioni'!L37</f>
        <v>57</v>
      </c>
      <c r="M37" s="89">
        <f>'[1]2. Delegazioni'!M37</f>
        <v>-1</v>
      </c>
      <c r="N37" s="67">
        <f>'[1]2. Delegazioni'!N37</f>
        <v>-1.72E-2</v>
      </c>
      <c r="O37" s="47">
        <f>'[1]2. Delegazioni'!O37</f>
        <v>192</v>
      </c>
      <c r="P37" s="89">
        <f>'[1]2. Delegazioni'!P37</f>
        <v>1</v>
      </c>
      <c r="Q37" s="67">
        <f>'[1]2. Delegazioni'!Q37</f>
        <v>5.1999999999999998E-3</v>
      </c>
    </row>
    <row r="38" spans="2:17" x14ac:dyDescent="0.2">
      <c r="B38" s="1" t="s">
        <v>19</v>
      </c>
      <c r="C38" s="47">
        <f>'[1]2. Delegazioni'!C38</f>
        <v>4428</v>
      </c>
      <c r="D38" s="89">
        <f>'[1]2. Delegazioni'!D38</f>
        <v>14</v>
      </c>
      <c r="E38" s="67">
        <f>'[1]2. Delegazioni'!E38</f>
        <v>3.2000000000000002E-3</v>
      </c>
      <c r="F38" s="47">
        <f>'[1]2. Delegazioni'!F38</f>
        <v>596</v>
      </c>
      <c r="G38" s="89">
        <f>'[1]2. Delegazioni'!G38</f>
        <v>15</v>
      </c>
      <c r="H38" s="67">
        <f>'[1]2. Delegazioni'!H38</f>
        <v>2.58E-2</v>
      </c>
      <c r="I38" s="47">
        <f>'[1]2. Delegazioni'!I38</f>
        <v>680</v>
      </c>
      <c r="J38" s="89">
        <f>'[1]2. Delegazioni'!J38</f>
        <v>-2</v>
      </c>
      <c r="K38" s="67">
        <f>'[1]2. Delegazioni'!K38</f>
        <v>-2.8999999999999998E-3</v>
      </c>
      <c r="L38" s="47">
        <f>'[1]2. Delegazioni'!L38</f>
        <v>212</v>
      </c>
      <c r="M38" s="89">
        <f>'[1]2. Delegazioni'!M38</f>
        <v>2</v>
      </c>
      <c r="N38" s="67">
        <f>'[1]2. Delegazioni'!N38</f>
        <v>9.4999999999999998E-3</v>
      </c>
      <c r="O38" s="47">
        <f>'[1]2. Delegazioni'!O38</f>
        <v>1122</v>
      </c>
      <c r="P38" s="89">
        <f>'[1]2. Delegazioni'!P38</f>
        <v>1</v>
      </c>
      <c r="Q38" s="67">
        <f>'[1]2. Delegazioni'!Q38</f>
        <v>8.9999999999999998E-4</v>
      </c>
    </row>
    <row r="39" spans="2:17" x14ac:dyDescent="0.2">
      <c r="B39" s="1" t="s">
        <v>51</v>
      </c>
      <c r="C39" s="47">
        <f>'[1]2. Delegazioni'!C39</f>
        <v>1413</v>
      </c>
      <c r="D39" s="89">
        <f>'[1]2. Delegazioni'!D39</f>
        <v>-24</v>
      </c>
      <c r="E39" s="67">
        <f>'[1]2. Delegazioni'!E39</f>
        <v>-1.67E-2</v>
      </c>
      <c r="F39" s="47">
        <f>'[1]2. Delegazioni'!F39</f>
        <v>266</v>
      </c>
      <c r="G39" s="89">
        <f>'[1]2. Delegazioni'!G39</f>
        <v>-5</v>
      </c>
      <c r="H39" s="67">
        <f>'[1]2. Delegazioni'!H39</f>
        <v>-1.8499999999999999E-2</v>
      </c>
      <c r="I39" s="47">
        <f>'[1]2. Delegazioni'!I39</f>
        <v>187</v>
      </c>
      <c r="J39" s="89">
        <f>'[1]2. Delegazioni'!J39</f>
        <v>-10</v>
      </c>
      <c r="K39" s="67">
        <f>'[1]2. Delegazioni'!K39</f>
        <v>-5.0799999999999998E-2</v>
      </c>
      <c r="L39" s="47">
        <f>'[1]2. Delegazioni'!L39</f>
        <v>103</v>
      </c>
      <c r="M39" s="89">
        <f>'[1]2. Delegazioni'!M39</f>
        <v>3</v>
      </c>
      <c r="N39" s="67">
        <f>'[1]2. Delegazioni'!N39</f>
        <v>0.03</v>
      </c>
      <c r="O39" s="47">
        <f>'[1]2. Delegazioni'!O39</f>
        <v>389</v>
      </c>
      <c r="P39" s="89">
        <f>'[1]2. Delegazioni'!P39</f>
        <v>-8</v>
      </c>
      <c r="Q39" s="67">
        <f>'[1]2. Delegazioni'!Q39</f>
        <v>-2.0199999999999999E-2</v>
      </c>
    </row>
    <row r="40" spans="2:17" x14ac:dyDescent="0.2">
      <c r="B40" s="1" t="s">
        <v>23</v>
      </c>
      <c r="C40" s="47">
        <f>'[1]2. Delegazioni'!C40</f>
        <v>607</v>
      </c>
      <c r="D40" s="89">
        <f>'[1]2. Delegazioni'!D40</f>
        <v>5</v>
      </c>
      <c r="E40" s="67">
        <f>'[1]2. Delegazioni'!E40</f>
        <v>8.3000000000000001E-3</v>
      </c>
      <c r="F40" s="47">
        <f>'[1]2. Delegazioni'!F40</f>
        <v>84</v>
      </c>
      <c r="G40" s="89">
        <f>'[1]2. Delegazioni'!G40</f>
        <v>5</v>
      </c>
      <c r="H40" s="67">
        <f>'[1]2. Delegazioni'!H40</f>
        <v>6.3299999999999995E-2</v>
      </c>
      <c r="I40" s="47">
        <f>'[1]2. Delegazioni'!I40</f>
        <v>94</v>
      </c>
      <c r="J40" s="89">
        <f>'[1]2. Delegazioni'!J40</f>
        <v>-4</v>
      </c>
      <c r="K40" s="67">
        <f>'[1]2. Delegazioni'!K40</f>
        <v>-4.0800000000000003E-2</v>
      </c>
      <c r="L40" s="47">
        <f>'[1]2. Delegazioni'!L40</f>
        <v>36</v>
      </c>
      <c r="M40" s="89">
        <f>'[1]2. Delegazioni'!M40</f>
        <v>1</v>
      </c>
      <c r="N40" s="67">
        <f>'[1]2. Delegazioni'!N40</f>
        <v>2.86E-2</v>
      </c>
      <c r="O40" s="47">
        <f>'[1]2. Delegazioni'!O40</f>
        <v>147</v>
      </c>
      <c r="P40" s="89">
        <f>'[1]2. Delegazioni'!P40</f>
        <v>8</v>
      </c>
      <c r="Q40" s="67">
        <f>'[1]2. Delegazioni'!Q40</f>
        <v>5.7599999999999998E-2</v>
      </c>
    </row>
    <row r="41" spans="2:17" x14ac:dyDescent="0.2">
      <c r="B41" s="1" t="s">
        <v>52</v>
      </c>
      <c r="C41" s="47">
        <f>'[1]2. Delegazioni'!C41</f>
        <v>2968</v>
      </c>
      <c r="D41" s="89">
        <f>'[1]2. Delegazioni'!D41</f>
        <v>20</v>
      </c>
      <c r="E41" s="67">
        <f>'[1]2. Delegazioni'!E41</f>
        <v>6.7999999999999996E-3</v>
      </c>
      <c r="F41" s="47">
        <f>'[1]2. Delegazioni'!F41</f>
        <v>401</v>
      </c>
      <c r="G41" s="89">
        <f>'[1]2. Delegazioni'!G41</f>
        <v>19</v>
      </c>
      <c r="H41" s="67">
        <f>'[1]2. Delegazioni'!H41</f>
        <v>4.9700000000000001E-2</v>
      </c>
      <c r="I41" s="47">
        <f>'[1]2. Delegazioni'!I41</f>
        <v>514</v>
      </c>
      <c r="J41" s="89">
        <f>'[1]2. Delegazioni'!J41</f>
        <v>-6</v>
      </c>
      <c r="K41" s="67">
        <f>'[1]2. Delegazioni'!K41</f>
        <v>-1.15E-2</v>
      </c>
      <c r="L41" s="47">
        <f>'[1]2. Delegazioni'!L41</f>
        <v>188</v>
      </c>
      <c r="M41" s="89">
        <f>'[1]2. Delegazioni'!M41</f>
        <v>8</v>
      </c>
      <c r="N41" s="67">
        <f>'[1]2. Delegazioni'!N41</f>
        <v>4.4400000000000002E-2</v>
      </c>
      <c r="O41" s="47">
        <f>'[1]2. Delegazioni'!O41</f>
        <v>773</v>
      </c>
      <c r="P41" s="89">
        <f>'[1]2. Delegazioni'!P41</f>
        <v>12</v>
      </c>
      <c r="Q41" s="67">
        <f>'[1]2. Delegazioni'!Q41</f>
        <v>1.5800000000000002E-2</v>
      </c>
    </row>
    <row r="42" spans="2:17" x14ac:dyDescent="0.2">
      <c r="B42" s="1" t="s">
        <v>6</v>
      </c>
      <c r="C42" s="47">
        <f>'[1]2. Delegazioni'!C42</f>
        <v>3219</v>
      </c>
      <c r="D42" s="89">
        <f>'[1]2. Delegazioni'!D42</f>
        <v>3</v>
      </c>
      <c r="E42" s="67">
        <f>'[1]2. Delegazioni'!E42</f>
        <v>8.9999999999999998E-4</v>
      </c>
      <c r="F42" s="47">
        <f>'[1]2. Delegazioni'!F42</f>
        <v>447</v>
      </c>
      <c r="G42" s="89">
        <f>'[1]2. Delegazioni'!G42</f>
        <v>-7</v>
      </c>
      <c r="H42" s="67">
        <f>'[1]2. Delegazioni'!H42</f>
        <v>-1.54E-2</v>
      </c>
      <c r="I42" s="47">
        <f>'[1]2. Delegazioni'!I42</f>
        <v>387</v>
      </c>
      <c r="J42" s="89">
        <f>'[1]2. Delegazioni'!J42</f>
        <v>-9</v>
      </c>
      <c r="K42" s="67">
        <f>'[1]2. Delegazioni'!K42</f>
        <v>-2.2700000000000001E-2</v>
      </c>
      <c r="L42" s="47">
        <f>'[1]2. Delegazioni'!L42</f>
        <v>161</v>
      </c>
      <c r="M42" s="89">
        <f>'[1]2. Delegazioni'!M42</f>
        <v>5</v>
      </c>
      <c r="N42" s="67">
        <f>'[1]2. Delegazioni'!N42</f>
        <v>3.2099999999999997E-2</v>
      </c>
      <c r="O42" s="47">
        <f>'[1]2. Delegazioni'!O42</f>
        <v>714</v>
      </c>
      <c r="P42" s="89">
        <f>'[1]2. Delegazioni'!P42</f>
        <v>21</v>
      </c>
      <c r="Q42" s="67">
        <f>'[1]2. Delegazioni'!Q42</f>
        <v>3.0300000000000001E-2</v>
      </c>
    </row>
    <row r="43" spans="2:17" x14ac:dyDescent="0.2">
      <c r="B43" s="1" t="s">
        <v>21</v>
      </c>
      <c r="C43" s="47">
        <f>'[1]2. Delegazioni'!C43</f>
        <v>1805</v>
      </c>
      <c r="D43" s="89">
        <f>'[1]2. Delegazioni'!D43</f>
        <v>-35</v>
      </c>
      <c r="E43" s="67">
        <f>'[1]2. Delegazioni'!E43</f>
        <v>-1.9E-2</v>
      </c>
      <c r="F43" s="47">
        <f>'[1]2. Delegazioni'!F43</f>
        <v>240</v>
      </c>
      <c r="G43" s="89">
        <f>'[1]2. Delegazioni'!G43</f>
        <v>-7</v>
      </c>
      <c r="H43" s="67">
        <f>'[1]2. Delegazioni'!H43</f>
        <v>-2.8299999999999999E-2</v>
      </c>
      <c r="I43" s="47">
        <f>'[1]2. Delegazioni'!I43</f>
        <v>223</v>
      </c>
      <c r="J43" s="89">
        <f>'[1]2. Delegazioni'!J43</f>
        <v>-9</v>
      </c>
      <c r="K43" s="67">
        <f>'[1]2. Delegazioni'!K43</f>
        <v>-3.8800000000000001E-2</v>
      </c>
      <c r="L43" s="47">
        <f>'[1]2. Delegazioni'!L43</f>
        <v>92</v>
      </c>
      <c r="M43" s="89">
        <f>'[1]2. Delegazioni'!M43</f>
        <v>5</v>
      </c>
      <c r="N43" s="67">
        <f>'[1]2. Delegazioni'!N43</f>
        <v>5.7500000000000002E-2</v>
      </c>
      <c r="O43" s="47">
        <f>'[1]2. Delegazioni'!O43</f>
        <v>494</v>
      </c>
      <c r="P43" s="89">
        <f>'[1]2. Delegazioni'!P43</f>
        <v>-3</v>
      </c>
      <c r="Q43" s="67">
        <f>'[1]2. Delegazioni'!Q43</f>
        <v>-6.0000000000000001E-3</v>
      </c>
    </row>
    <row r="44" spans="2:17" x14ac:dyDescent="0.2">
      <c r="B44" s="1" t="s">
        <v>53</v>
      </c>
      <c r="C44" s="47">
        <f>'[1]2. Delegazioni'!C44</f>
        <v>1358</v>
      </c>
      <c r="D44" s="89">
        <f>'[1]2. Delegazioni'!D44</f>
        <v>-19</v>
      </c>
      <c r="E44" s="67">
        <f>'[1]2. Delegazioni'!E44</f>
        <v>-1.38E-2</v>
      </c>
      <c r="F44" s="47">
        <f>'[1]2. Delegazioni'!F44</f>
        <v>230</v>
      </c>
      <c r="G44" s="89">
        <f>'[1]2. Delegazioni'!G44</f>
        <v>-11</v>
      </c>
      <c r="H44" s="67">
        <f>'[1]2. Delegazioni'!H44</f>
        <v>-4.5600000000000002E-2</v>
      </c>
      <c r="I44" s="47">
        <f>'[1]2. Delegazioni'!I44</f>
        <v>192</v>
      </c>
      <c r="J44" s="89">
        <f>'[1]2. Delegazioni'!J44</f>
        <v>-1</v>
      </c>
      <c r="K44" s="67">
        <f>'[1]2. Delegazioni'!K44</f>
        <v>-5.1999999999999998E-3</v>
      </c>
      <c r="L44" s="47">
        <f>'[1]2. Delegazioni'!L44</f>
        <v>74</v>
      </c>
      <c r="M44" s="89">
        <f>'[1]2. Delegazioni'!M44</f>
        <v>-2</v>
      </c>
      <c r="N44" s="67">
        <f>'[1]2. Delegazioni'!N44</f>
        <v>-2.63E-2</v>
      </c>
      <c r="O44" s="47">
        <f>'[1]2. Delegazioni'!O44</f>
        <v>332</v>
      </c>
      <c r="P44" s="89">
        <f>'[1]2. Delegazioni'!P44</f>
        <v>-5</v>
      </c>
      <c r="Q44" s="67">
        <f>'[1]2. Delegazioni'!Q44</f>
        <v>-1.4800000000000001E-2</v>
      </c>
    </row>
    <row r="45" spans="2:17" x14ac:dyDescent="0.2">
      <c r="B45" s="1" t="s">
        <v>50</v>
      </c>
      <c r="C45" s="47">
        <f>'[1]2. Delegazioni'!C45</f>
        <v>1554</v>
      </c>
      <c r="D45" s="89">
        <f>'[1]2. Delegazioni'!D45</f>
        <v>-28</v>
      </c>
      <c r="E45" s="67">
        <f>'[1]2. Delegazioni'!E45</f>
        <v>-1.77E-2</v>
      </c>
      <c r="F45" s="47">
        <f>'[1]2. Delegazioni'!F45</f>
        <v>259</v>
      </c>
      <c r="G45" s="89">
        <f>'[1]2. Delegazioni'!G45</f>
        <v>-4</v>
      </c>
      <c r="H45" s="67">
        <f>'[1]2. Delegazioni'!H45</f>
        <v>-1.52E-2</v>
      </c>
      <c r="I45" s="47">
        <f>'[1]2. Delegazioni'!I45</f>
        <v>198</v>
      </c>
      <c r="J45" s="89">
        <f>'[1]2. Delegazioni'!J45</f>
        <v>-2</v>
      </c>
      <c r="K45" s="67">
        <f>'[1]2. Delegazioni'!K45</f>
        <v>-0.01</v>
      </c>
      <c r="L45" s="47">
        <f>'[1]2. Delegazioni'!L45</f>
        <v>92</v>
      </c>
      <c r="M45" s="89">
        <f>'[1]2. Delegazioni'!M45</f>
        <v>1</v>
      </c>
      <c r="N45" s="67">
        <f>'[1]2. Delegazioni'!N45</f>
        <v>1.0999999999999999E-2</v>
      </c>
      <c r="O45" s="47">
        <f>'[1]2. Delegazioni'!O45</f>
        <v>435</v>
      </c>
      <c r="P45" s="89">
        <f>'[1]2. Delegazioni'!P45</f>
        <v>-11</v>
      </c>
      <c r="Q45" s="67">
        <f>'[1]2. Delegazioni'!Q45</f>
        <v>-2.47E-2</v>
      </c>
    </row>
    <row r="46" spans="2:17" s="50" customFormat="1" ht="21" customHeight="1" x14ac:dyDescent="0.2">
      <c r="B46" s="49" t="s">
        <v>173</v>
      </c>
      <c r="C46" s="47">
        <f>'2. Categorie dettaglio'!C25</f>
        <v>12820</v>
      </c>
      <c r="D46" s="89">
        <f>'2. Categorie dettaglio'!D25</f>
        <v>0</v>
      </c>
      <c r="E46" s="67">
        <f>'2. Categorie dettaglio'!E25</f>
        <v>0</v>
      </c>
      <c r="F46" s="47">
        <f>'2. Categorie dettaglio'!F25</f>
        <v>3188</v>
      </c>
      <c r="G46" s="89">
        <f>'2. Categorie dettaglio'!G25</f>
        <v>-10</v>
      </c>
      <c r="H46" s="67">
        <f>'2. Categorie dettaglio'!H25</f>
        <v>-3.1269543464665416E-3</v>
      </c>
      <c r="I46" s="47">
        <f>'2. Categorie dettaglio'!I25</f>
        <v>3038</v>
      </c>
      <c r="J46" s="89">
        <f>'2. Categorie dettaglio'!J25</f>
        <v>-46</v>
      </c>
      <c r="K46" s="67">
        <f>'2. Categorie dettaglio'!K25</f>
        <v>-1.4915693904020753E-2</v>
      </c>
      <c r="L46" s="47">
        <f>'2. Categorie dettaglio'!L25</f>
        <v>1207</v>
      </c>
      <c r="M46" s="89">
        <f>'2. Categorie dettaglio'!M25</f>
        <v>21</v>
      </c>
      <c r="N46" s="67">
        <f>'2. Categorie dettaglio'!N25</f>
        <v>1.7706576728499158E-2</v>
      </c>
      <c r="O46" s="47">
        <f>'2. Categorie dettaglio'!O25</f>
        <v>5387</v>
      </c>
      <c r="P46" s="89">
        <f>'2. Categorie dettaglio'!P25</f>
        <v>35</v>
      </c>
      <c r="Q46" s="67">
        <f>'2. Categorie dettaglio'!Q25</f>
        <v>6.539611360239163E-3</v>
      </c>
    </row>
    <row r="47" spans="2:17" ht="24.95" customHeight="1" x14ac:dyDescent="0.2">
      <c r="B47" s="175" t="s">
        <v>55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</sheetData>
  <sheetProtection sheet="1" objects="1" scenarios="1"/>
  <mergeCells count="18">
    <mergeCell ref="B2:Q4"/>
    <mergeCell ref="B25:N25"/>
    <mergeCell ref="B6:N6"/>
    <mergeCell ref="B7:B8"/>
    <mergeCell ref="C7:E8"/>
    <mergeCell ref="F7:N7"/>
    <mergeCell ref="F8:H8"/>
    <mergeCell ref="I8:K8"/>
    <mergeCell ref="L8:N8"/>
    <mergeCell ref="B47:Q47"/>
    <mergeCell ref="B28:Q28"/>
    <mergeCell ref="B29:B30"/>
    <mergeCell ref="C29:E30"/>
    <mergeCell ref="F29:Q29"/>
    <mergeCell ref="F30:H30"/>
    <mergeCell ref="I30:K30"/>
    <mergeCell ref="L30:N30"/>
    <mergeCell ref="O30:Q30"/>
  </mergeCells>
  <pageMargins left="0.7" right="0.7" top="0.75" bottom="0.75" header="0.3" footer="0.3"/>
  <pageSetup paperSize="9" scale="6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B3BC-9368-4148-A297-F52A86D1065C}">
  <sheetPr>
    <tabColor theme="1"/>
  </sheetPr>
  <dimension ref="B1:H8"/>
  <sheetViews>
    <sheetView workbookViewId="0"/>
  </sheetViews>
  <sheetFormatPr defaultRowHeight="14.25" x14ac:dyDescent="0.2"/>
  <cols>
    <col min="1" max="16384" width="9" style="44"/>
  </cols>
  <sheetData>
    <row r="1" spans="2:8" s="43" customFormat="1" ht="44.25" customHeight="1" x14ac:dyDescent="0.2">
      <c r="B1" s="42" t="s">
        <v>126</v>
      </c>
    </row>
    <row r="2" spans="2:8" x14ac:dyDescent="0.2">
      <c r="B2" s="61"/>
      <c r="C2" s="61"/>
      <c r="D2" s="61"/>
      <c r="E2" s="61"/>
      <c r="F2" s="61"/>
      <c r="G2" s="61"/>
      <c r="H2" s="61"/>
    </row>
    <row r="3" spans="2:8" x14ac:dyDescent="0.2">
      <c r="B3" s="62" t="s">
        <v>133</v>
      </c>
      <c r="C3" s="61"/>
      <c r="D3" s="61"/>
      <c r="E3" s="61"/>
      <c r="F3" s="61"/>
      <c r="G3" s="61"/>
      <c r="H3" s="61"/>
    </row>
    <row r="4" spans="2:8" ht="32.25" customHeight="1" x14ac:dyDescent="0.2">
      <c r="B4" s="63" t="s">
        <v>137</v>
      </c>
      <c r="C4" s="61"/>
      <c r="D4" s="61"/>
      <c r="E4" s="61"/>
      <c r="F4" s="61"/>
      <c r="G4" s="61"/>
      <c r="H4" s="61"/>
    </row>
    <row r="5" spans="2:8" x14ac:dyDescent="0.2">
      <c r="B5" s="64" t="s">
        <v>134</v>
      </c>
      <c r="C5" s="61"/>
      <c r="D5" s="61"/>
      <c r="E5" s="61"/>
      <c r="F5" s="61"/>
      <c r="G5" s="61"/>
      <c r="H5" s="61"/>
    </row>
    <row r="6" spans="2:8" x14ac:dyDescent="0.2">
      <c r="B6" s="64" t="s">
        <v>135</v>
      </c>
      <c r="C6" s="61"/>
      <c r="D6" s="61"/>
      <c r="E6" s="61"/>
      <c r="F6" s="61"/>
      <c r="G6" s="61"/>
      <c r="H6" s="61"/>
    </row>
    <row r="7" spans="2:8" x14ac:dyDescent="0.2">
      <c r="B7" s="64" t="s">
        <v>136</v>
      </c>
      <c r="C7" s="61"/>
      <c r="D7" s="61"/>
      <c r="E7" s="61"/>
      <c r="F7" s="61"/>
      <c r="G7" s="61"/>
      <c r="H7" s="61"/>
    </row>
    <row r="8" spans="2:8" x14ac:dyDescent="0.2">
      <c r="B8" s="61"/>
      <c r="C8" s="61"/>
      <c r="D8" s="61"/>
      <c r="E8" s="61"/>
      <c r="F8" s="61"/>
      <c r="G8" s="61"/>
      <c r="H8" s="61"/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7A54F-D74E-4C45-9DD4-6CB0E65FD533}">
  <sheetPr>
    <tabColor theme="0"/>
    <pageSetUpPr fitToPage="1"/>
  </sheetPr>
  <dimension ref="A2:Z124"/>
  <sheetViews>
    <sheetView zoomScaleNormal="100" zoomScalePageLayoutView="125" workbookViewId="0">
      <selection activeCell="L45" sqref="L45"/>
    </sheetView>
  </sheetViews>
  <sheetFormatPr defaultColWidth="8.75" defaultRowHeight="12.75" x14ac:dyDescent="0.2"/>
  <cols>
    <col min="1" max="1" width="4.125" style="1" customWidth="1"/>
    <col min="2" max="2" width="20.62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6" ht="15" customHeight="1" x14ac:dyDescent="0.2">
      <c r="B2" s="149" t="s">
        <v>201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V2" s="52" t="s">
        <v>56</v>
      </c>
      <c r="W2" s="52"/>
      <c r="X2" s="52"/>
      <c r="Y2" s="52"/>
      <c r="Z2" s="52"/>
    </row>
    <row r="3" spans="2:26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V3" s="52"/>
      <c r="W3" s="52"/>
      <c r="X3" s="52"/>
      <c r="Y3" s="52"/>
      <c r="Z3" s="52"/>
    </row>
    <row r="4" spans="2:26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V4" s="52"/>
      <c r="W4" s="52"/>
      <c r="X4" s="52"/>
      <c r="Y4" s="52"/>
      <c r="Z4" s="52"/>
    </row>
    <row r="5" spans="2:26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52"/>
      <c r="W5" s="52"/>
      <c r="X5" s="52"/>
      <c r="Y5" s="52"/>
      <c r="Z5" s="52"/>
    </row>
    <row r="6" spans="2:26" s="5" customFormat="1" ht="24.95" customHeight="1" x14ac:dyDescent="0.2">
      <c r="B6" s="3" t="s">
        <v>225</v>
      </c>
      <c r="C6" s="4"/>
      <c r="D6" s="4"/>
      <c r="E6" s="4"/>
      <c r="F6" s="4"/>
      <c r="G6" s="4"/>
      <c r="H6" s="4"/>
      <c r="I6" s="4"/>
      <c r="J6" s="4"/>
      <c r="K6" s="37"/>
      <c r="L6" s="37"/>
      <c r="V6" s="120"/>
      <c r="W6" s="120"/>
      <c r="X6" s="120"/>
      <c r="Y6" s="120"/>
      <c r="Z6" s="120"/>
    </row>
    <row r="7" spans="2:26" ht="15" customHeight="1" x14ac:dyDescent="0.2">
      <c r="B7" s="159" t="s">
        <v>93</v>
      </c>
      <c r="C7" s="161" t="s">
        <v>34</v>
      </c>
      <c r="D7" s="161"/>
      <c r="E7" s="166" t="s">
        <v>16</v>
      </c>
      <c r="F7" s="166"/>
      <c r="G7" s="166"/>
      <c r="H7" s="166"/>
      <c r="I7" s="166"/>
      <c r="J7" s="166"/>
      <c r="K7" s="17"/>
      <c r="L7" s="17"/>
      <c r="V7" s="52" t="s">
        <v>33</v>
      </c>
      <c r="W7" s="52"/>
      <c r="X7" s="52"/>
      <c r="Y7" s="52"/>
      <c r="Z7" s="52"/>
    </row>
    <row r="8" spans="2:26" ht="27" customHeight="1" x14ac:dyDescent="0.2">
      <c r="B8" s="160"/>
      <c r="C8" s="162"/>
      <c r="D8" s="162"/>
      <c r="E8" s="169" t="s">
        <v>100</v>
      </c>
      <c r="F8" s="169"/>
      <c r="G8" s="169" t="s">
        <v>95</v>
      </c>
      <c r="H8" s="169"/>
      <c r="I8" s="169" t="s">
        <v>96</v>
      </c>
      <c r="J8" s="169"/>
      <c r="K8" s="164"/>
      <c r="L8" s="164"/>
      <c r="V8" s="52"/>
      <c r="W8" s="52"/>
      <c r="X8" s="52"/>
      <c r="Y8" s="52"/>
      <c r="Z8" s="52"/>
    </row>
    <row r="9" spans="2:26" ht="35.25" customHeight="1" x14ac:dyDescent="0.2">
      <c r="B9" s="6"/>
      <c r="C9" s="98" t="s">
        <v>189</v>
      </c>
      <c r="D9" s="7" t="s">
        <v>9</v>
      </c>
      <c r="E9" s="98" t="s">
        <v>189</v>
      </c>
      <c r="F9" s="7" t="s">
        <v>9</v>
      </c>
      <c r="G9" s="98" t="s">
        <v>189</v>
      </c>
      <c r="H9" s="7" t="s">
        <v>9</v>
      </c>
      <c r="I9" s="98" t="s">
        <v>189</v>
      </c>
      <c r="J9" s="7" t="s">
        <v>9</v>
      </c>
      <c r="K9" s="34"/>
      <c r="L9" s="25"/>
      <c r="V9" s="132"/>
      <c r="W9" s="132" t="s">
        <v>94</v>
      </c>
      <c r="X9" s="132" t="s">
        <v>95</v>
      </c>
      <c r="Y9" s="132" t="s">
        <v>96</v>
      </c>
      <c r="Z9" s="121"/>
    </row>
    <row r="10" spans="2:26" x14ac:dyDescent="0.2">
      <c r="B10" s="1" t="s">
        <v>17</v>
      </c>
      <c r="C10" s="47">
        <f>$G$42</f>
        <v>43216</v>
      </c>
      <c r="D10" s="66">
        <v>1</v>
      </c>
      <c r="E10" s="47">
        <f>$G$39</f>
        <v>3489</v>
      </c>
      <c r="F10" s="67">
        <f>E10/$C$10</f>
        <v>8.0733987412069608E-2</v>
      </c>
      <c r="G10" s="47">
        <f>$G$40</f>
        <v>31171</v>
      </c>
      <c r="H10" s="67">
        <f>G10/$C$10</f>
        <v>0.72128378378378377</v>
      </c>
      <c r="I10" s="47">
        <f>$G$41</f>
        <v>8556</v>
      </c>
      <c r="J10" s="67">
        <f>I10/$C$10</f>
        <v>0.19798222880414662</v>
      </c>
      <c r="K10" s="30"/>
      <c r="L10" s="18"/>
      <c r="N10" s="1" t="s">
        <v>57</v>
      </c>
      <c r="V10" s="52" t="s">
        <v>18</v>
      </c>
      <c r="W10" s="122">
        <f>$E$11</f>
        <v>900</v>
      </c>
      <c r="X10" s="122">
        <f>$G$11</f>
        <v>6312</v>
      </c>
      <c r="Y10" s="122">
        <f>$I$11</f>
        <v>1644</v>
      </c>
      <c r="Z10" s="122"/>
    </row>
    <row r="11" spans="2:26" x14ac:dyDescent="0.2">
      <c r="B11" s="1" t="s">
        <v>18</v>
      </c>
      <c r="C11" s="47">
        <f>$G$56</f>
        <v>8856</v>
      </c>
      <c r="D11" s="68">
        <v>1</v>
      </c>
      <c r="E11" s="47">
        <f>$G$53</f>
        <v>900</v>
      </c>
      <c r="F11" s="46">
        <f>E11/$C$11</f>
        <v>0.1016260162601626</v>
      </c>
      <c r="G11" s="47">
        <f>$G$54</f>
        <v>6312</v>
      </c>
      <c r="H11" s="46">
        <f>G11/$C$11</f>
        <v>0.7127371273712737</v>
      </c>
      <c r="I11" s="47">
        <f>$G$55</f>
        <v>1644</v>
      </c>
      <c r="J11" s="46">
        <f>I11/$C$11</f>
        <v>0.1856368563685637</v>
      </c>
      <c r="K11" s="30"/>
      <c r="L11" s="18"/>
      <c r="V11" s="52"/>
      <c r="W11" s="52"/>
      <c r="X11" s="52"/>
      <c r="Y11" s="52"/>
      <c r="Z11" s="52"/>
    </row>
    <row r="12" spans="2:26" ht="15" customHeight="1" x14ac:dyDescent="0.2">
      <c r="B12" s="12"/>
      <c r="C12" s="165" t="s">
        <v>28</v>
      </c>
      <c r="D12" s="165"/>
      <c r="E12" s="165"/>
      <c r="F12" s="165"/>
      <c r="G12" s="165"/>
      <c r="H12" s="165"/>
      <c r="I12" s="165"/>
      <c r="J12" s="165"/>
      <c r="K12" s="19"/>
      <c r="L12" s="19"/>
      <c r="V12" s="52"/>
      <c r="W12" s="52"/>
      <c r="X12" s="52"/>
      <c r="Y12" s="52"/>
      <c r="Z12" s="52"/>
    </row>
    <row r="13" spans="2:26" ht="15" customHeight="1" x14ac:dyDescent="0.2">
      <c r="B13" s="1" t="s">
        <v>61</v>
      </c>
      <c r="C13" s="47">
        <f>$G$70</f>
        <v>1564</v>
      </c>
      <c r="D13" s="66">
        <v>1</v>
      </c>
      <c r="E13" s="47">
        <f>$G$67</f>
        <v>96</v>
      </c>
      <c r="F13" s="67">
        <f>E13/$C$13</f>
        <v>6.1381074168797956E-2</v>
      </c>
      <c r="G13" s="47">
        <f>$G$68</f>
        <v>1159</v>
      </c>
      <c r="H13" s="67">
        <f>G13/$C$13</f>
        <v>0.74104859335038364</v>
      </c>
      <c r="I13" s="47">
        <f>$G$69</f>
        <v>309</v>
      </c>
      <c r="J13" s="67">
        <f>I13/$C$13</f>
        <v>0.19757033248081843</v>
      </c>
      <c r="K13" s="30"/>
      <c r="L13" s="18"/>
    </row>
    <row r="14" spans="2:26" x14ac:dyDescent="0.2">
      <c r="B14" s="1" t="s">
        <v>19</v>
      </c>
      <c r="C14" s="47">
        <f>$G$84</f>
        <v>3299</v>
      </c>
      <c r="D14" s="66">
        <v>1</v>
      </c>
      <c r="E14" s="47">
        <f>$G$81</f>
        <v>221</v>
      </c>
      <c r="F14" s="67">
        <f>E14/$C$14</f>
        <v>6.6989996968778415E-2</v>
      </c>
      <c r="G14" s="47">
        <f>$G$82</f>
        <v>2385</v>
      </c>
      <c r="H14" s="67">
        <f>G14/$C$14</f>
        <v>0.72294634737799335</v>
      </c>
      <c r="I14" s="47">
        <f>$G$83</f>
        <v>693</v>
      </c>
      <c r="J14" s="67">
        <f>I14/$C$14</f>
        <v>0.21006365565322824</v>
      </c>
      <c r="K14" s="31"/>
      <c r="L14" s="18"/>
      <c r="P14" s="1" t="s">
        <v>59</v>
      </c>
      <c r="R14" s="1" t="s">
        <v>22</v>
      </c>
    </row>
    <row r="15" spans="2:26" x14ac:dyDescent="0.2">
      <c r="B15" s="1" t="s">
        <v>20</v>
      </c>
      <c r="C15" s="47">
        <f>$G$98</f>
        <v>2352</v>
      </c>
      <c r="D15" s="66">
        <v>1</v>
      </c>
      <c r="E15" s="47">
        <f>$G$95</f>
        <v>446</v>
      </c>
      <c r="F15" s="67">
        <f>E15/$C$15</f>
        <v>0.18962585034013604</v>
      </c>
      <c r="G15" s="47">
        <f>$G$96</f>
        <v>1574</v>
      </c>
      <c r="H15" s="67">
        <f>G15/$C$15</f>
        <v>0.66921768707482998</v>
      </c>
      <c r="I15" s="47">
        <f>$G$97</f>
        <v>332</v>
      </c>
      <c r="J15" s="67">
        <f>I15/$C$15</f>
        <v>0.141156462585034</v>
      </c>
      <c r="K15" s="31"/>
      <c r="L15" s="18"/>
    </row>
    <row r="16" spans="2:26" x14ac:dyDescent="0.2">
      <c r="B16" s="13" t="s">
        <v>21</v>
      </c>
      <c r="C16" s="28">
        <f>$G$112</f>
        <v>1641</v>
      </c>
      <c r="D16" s="68">
        <v>1</v>
      </c>
      <c r="E16" s="28">
        <f>$G$109</f>
        <v>137</v>
      </c>
      <c r="F16" s="46">
        <f>E16/$C$16</f>
        <v>8.3485679463741622E-2</v>
      </c>
      <c r="G16" s="28">
        <f>$G$110</f>
        <v>1194</v>
      </c>
      <c r="H16" s="46">
        <f>G16/$C$16</f>
        <v>0.72760511882998169</v>
      </c>
      <c r="I16" s="28">
        <f>$G$111</f>
        <v>310</v>
      </c>
      <c r="J16" s="46">
        <f>I16/$C$16</f>
        <v>0.18890920170627665</v>
      </c>
      <c r="K16" s="30"/>
      <c r="L16" s="18"/>
    </row>
    <row r="17" spans="2:23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7"/>
      <c r="L17" s="17"/>
    </row>
    <row r="20" spans="2:23" s="16" customFormat="1" ht="24.95" customHeight="1" x14ac:dyDescent="0.2">
      <c r="B20" s="3" t="s">
        <v>226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8"/>
      <c r="P20" s="38"/>
      <c r="Q20" s="38"/>
    </row>
    <row r="21" spans="2:23" ht="15" customHeight="1" x14ac:dyDescent="0.2">
      <c r="B21" s="159" t="s">
        <v>93</v>
      </c>
      <c r="C21" s="167" t="s">
        <v>34</v>
      </c>
      <c r="D21" s="167"/>
      <c r="E21" s="167"/>
      <c r="F21" s="166" t="s">
        <v>16</v>
      </c>
      <c r="G21" s="166"/>
      <c r="H21" s="166"/>
      <c r="I21" s="166"/>
      <c r="J21" s="166"/>
      <c r="K21" s="166"/>
      <c r="L21" s="166"/>
      <c r="M21" s="166"/>
      <c r="N21" s="166"/>
      <c r="O21" s="17"/>
      <c r="P21" s="17"/>
      <c r="Q21" s="17"/>
    </row>
    <row r="22" spans="2:23" ht="24.75" customHeight="1" x14ac:dyDescent="0.2">
      <c r="B22" s="160"/>
      <c r="C22" s="168"/>
      <c r="D22" s="168"/>
      <c r="E22" s="168"/>
      <c r="F22" s="163" t="s">
        <v>94</v>
      </c>
      <c r="G22" s="163"/>
      <c r="H22" s="163"/>
      <c r="I22" s="169" t="s">
        <v>95</v>
      </c>
      <c r="J22" s="169"/>
      <c r="K22" s="169"/>
      <c r="L22" s="169" t="s">
        <v>96</v>
      </c>
      <c r="M22" s="169"/>
      <c r="N22" s="169"/>
      <c r="O22" s="164"/>
      <c r="P22" s="164"/>
      <c r="Q22" s="164"/>
    </row>
    <row r="23" spans="2:23" ht="35.25" customHeight="1" x14ac:dyDescent="0.2">
      <c r="B23" s="6"/>
      <c r="C23" s="98" t="s">
        <v>189</v>
      </c>
      <c r="D23" s="99" t="s">
        <v>174</v>
      </c>
      <c r="E23" s="99" t="s">
        <v>175</v>
      </c>
      <c r="F23" s="98" t="s">
        <v>189</v>
      </c>
      <c r="G23" s="99" t="s">
        <v>174</v>
      </c>
      <c r="H23" s="99" t="s">
        <v>175</v>
      </c>
      <c r="I23" s="98" t="s">
        <v>189</v>
      </c>
      <c r="J23" s="99" t="s">
        <v>174</v>
      </c>
      <c r="K23" s="99" t="s">
        <v>175</v>
      </c>
      <c r="L23" s="98" t="s">
        <v>189</v>
      </c>
      <c r="M23" s="99" t="s">
        <v>174</v>
      </c>
      <c r="N23" s="99" t="s">
        <v>175</v>
      </c>
      <c r="O23" s="34"/>
      <c r="P23" s="25"/>
      <c r="Q23" s="25"/>
      <c r="W23" s="1" t="s">
        <v>57</v>
      </c>
    </row>
    <row r="24" spans="2:23" x14ac:dyDescent="0.2">
      <c r="B24" s="1" t="s">
        <v>17</v>
      </c>
      <c r="C24" s="47">
        <f>$G$42</f>
        <v>43216</v>
      </c>
      <c r="D24" s="19">
        <f>G42-F42</f>
        <v>412</v>
      </c>
      <c r="E24" s="18">
        <f>(G42-F42)/F42</f>
        <v>9.6252686664797683E-3</v>
      </c>
      <c r="F24" s="47">
        <f>$G$39</f>
        <v>3489</v>
      </c>
      <c r="G24" s="19">
        <f>G39-F39</f>
        <v>112</v>
      </c>
      <c r="H24" s="18">
        <f>(G39-F39)/F39</f>
        <v>3.3165531536867042E-2</v>
      </c>
      <c r="I24" s="47">
        <f>$G$40</f>
        <v>31171</v>
      </c>
      <c r="J24" s="19">
        <f>G40-F40</f>
        <v>170</v>
      </c>
      <c r="K24" s="18">
        <f>(G40-F40)/F40</f>
        <v>5.4836940743846971E-3</v>
      </c>
      <c r="L24" s="47">
        <f>$G$41</f>
        <v>8556</v>
      </c>
      <c r="M24" s="19">
        <f>G41-F41</f>
        <v>130</v>
      </c>
      <c r="N24" s="18">
        <f>(G41-F41)/F41</f>
        <v>1.5428435793971042E-2</v>
      </c>
      <c r="O24" s="19"/>
      <c r="P24" s="69"/>
      <c r="Q24" s="70"/>
    </row>
    <row r="25" spans="2:23" x14ac:dyDescent="0.2">
      <c r="B25" s="1" t="s">
        <v>18</v>
      </c>
      <c r="C25" s="47">
        <f>$G$56</f>
        <v>8856</v>
      </c>
      <c r="D25" s="19">
        <f>G56-F56</f>
        <v>16</v>
      </c>
      <c r="E25" s="18">
        <f>(G56-F56)/F56</f>
        <v>1.8099547511312218E-3</v>
      </c>
      <c r="F25" s="47">
        <f>$G$53</f>
        <v>900</v>
      </c>
      <c r="G25" s="19">
        <f>G53-F53</f>
        <v>27</v>
      </c>
      <c r="H25" s="18">
        <f>(G53-F53)/F53</f>
        <v>3.0927835051546393E-2</v>
      </c>
      <c r="I25" s="47">
        <f>$G$54</f>
        <v>6312</v>
      </c>
      <c r="J25" s="19">
        <f>G54-F54</f>
        <v>-26</v>
      </c>
      <c r="K25" s="18">
        <f>(G54-F54)/F54</f>
        <v>-4.1022404544020195E-3</v>
      </c>
      <c r="L25" s="47">
        <f>$G$55</f>
        <v>1644</v>
      </c>
      <c r="M25" s="19">
        <f>G55-F55</f>
        <v>15</v>
      </c>
      <c r="N25" s="18">
        <f>(G55-F55)/F55</f>
        <v>9.2081031307550652E-3</v>
      </c>
      <c r="O25" s="19"/>
      <c r="P25" s="69"/>
      <c r="Q25" s="70"/>
    </row>
    <row r="26" spans="2:23" ht="15" customHeight="1" x14ac:dyDescent="0.2">
      <c r="C26" s="165" t="s">
        <v>28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9"/>
      <c r="P26" s="19"/>
      <c r="Q26" s="19"/>
    </row>
    <row r="27" spans="2:23" ht="15" customHeight="1" x14ac:dyDescent="0.2">
      <c r="B27" s="1" t="s">
        <v>61</v>
      </c>
      <c r="C27" s="47">
        <f>$G$70</f>
        <v>1564</v>
      </c>
      <c r="D27" s="19">
        <f>G70-F70</f>
        <v>6</v>
      </c>
      <c r="E27" s="18">
        <f>(G70-F70)/F70</f>
        <v>3.8510911424903724E-3</v>
      </c>
      <c r="F27" s="47">
        <f>$G$67</f>
        <v>96</v>
      </c>
      <c r="G27" s="19">
        <f>G67-F67</f>
        <v>9</v>
      </c>
      <c r="H27" s="18">
        <f>(G67-F67)/F67</f>
        <v>0.10344827586206896</v>
      </c>
      <c r="I27" s="47">
        <f>$G$68</f>
        <v>1159</v>
      </c>
      <c r="J27" s="19">
        <f>G68-F68</f>
        <v>-6</v>
      </c>
      <c r="K27" s="18">
        <f>(G68-F68)/F68</f>
        <v>-5.1502145922746783E-3</v>
      </c>
      <c r="L27" s="47">
        <f>$G$69</f>
        <v>309</v>
      </c>
      <c r="M27" s="19">
        <f>G69-F69</f>
        <v>3</v>
      </c>
      <c r="N27" s="18">
        <f>(G69-F69)/F69</f>
        <v>9.8039215686274508E-3</v>
      </c>
      <c r="O27" s="19"/>
      <c r="P27" s="69"/>
      <c r="Q27" s="70"/>
    </row>
    <row r="28" spans="2:23" x14ac:dyDescent="0.2">
      <c r="B28" s="1" t="s">
        <v>19</v>
      </c>
      <c r="C28" s="47">
        <f>$G$84</f>
        <v>3299</v>
      </c>
      <c r="D28" s="19">
        <f>G84-F84</f>
        <v>15</v>
      </c>
      <c r="E28" s="18">
        <f>(G84-F84)/F84</f>
        <v>4.5676004872107186E-3</v>
      </c>
      <c r="F28" s="47">
        <f>$G$81</f>
        <v>221</v>
      </c>
      <c r="G28" s="19">
        <f>G81-F81</f>
        <v>7</v>
      </c>
      <c r="H28" s="18">
        <f>(G81-F81)/F81</f>
        <v>3.2710280373831772E-2</v>
      </c>
      <c r="I28" s="47">
        <f>$G$82</f>
        <v>2385</v>
      </c>
      <c r="J28" s="19">
        <f>G82-F82</f>
        <v>-2</v>
      </c>
      <c r="K28" s="18">
        <f>(G82-F82)/F82</f>
        <v>-8.378718056137411E-4</v>
      </c>
      <c r="L28" s="47">
        <f>$G$83</f>
        <v>693</v>
      </c>
      <c r="M28" s="19">
        <f>G83-F83</f>
        <v>10</v>
      </c>
      <c r="N28" s="18">
        <f>(G83-F83)/F83</f>
        <v>1.4641288433382138E-2</v>
      </c>
      <c r="O28" s="19"/>
      <c r="P28" s="69"/>
      <c r="Q28" s="70"/>
    </row>
    <row r="29" spans="2:23" x14ac:dyDescent="0.2">
      <c r="B29" s="1" t="s">
        <v>20</v>
      </c>
      <c r="C29" s="47">
        <f>$G$98</f>
        <v>2352</v>
      </c>
      <c r="D29" s="19">
        <f>G98-F98</f>
        <v>12</v>
      </c>
      <c r="E29" s="18">
        <f>(G98-F98)/F98</f>
        <v>5.1282051282051282E-3</v>
      </c>
      <c r="F29" s="47">
        <f>$G$95</f>
        <v>446</v>
      </c>
      <c r="G29" s="19">
        <f>G95-F95</f>
        <v>13</v>
      </c>
      <c r="H29" s="18">
        <f>(G95-F95)/F95</f>
        <v>3.0023094688221709E-2</v>
      </c>
      <c r="I29" s="47">
        <f>$G$96</f>
        <v>1574</v>
      </c>
      <c r="J29" s="19">
        <f>G96-F96</f>
        <v>-5</v>
      </c>
      <c r="K29" s="18">
        <f>(G96-F96)/F96</f>
        <v>-3.1665611146295125E-3</v>
      </c>
      <c r="L29" s="47">
        <f>$G$97</f>
        <v>332</v>
      </c>
      <c r="M29" s="19">
        <f>G97-F97</f>
        <v>4</v>
      </c>
      <c r="N29" s="18">
        <f>(G97-F97)/F97</f>
        <v>1.2195121951219513E-2</v>
      </c>
      <c r="O29" s="19"/>
      <c r="P29" s="69"/>
      <c r="Q29" s="70"/>
    </row>
    <row r="30" spans="2:23" x14ac:dyDescent="0.2">
      <c r="B30" s="13" t="s">
        <v>21</v>
      </c>
      <c r="C30" s="28">
        <f>$G$112</f>
        <v>1641</v>
      </c>
      <c r="D30" s="19">
        <f>G112-F112</f>
        <v>-17</v>
      </c>
      <c r="E30" s="18">
        <f>(G112-F112)/F112</f>
        <v>-1.0253317249698432E-2</v>
      </c>
      <c r="F30" s="28">
        <f>$G$109</f>
        <v>137</v>
      </c>
      <c r="G30" s="19">
        <f>G109-F109</f>
        <v>-2</v>
      </c>
      <c r="H30" s="18">
        <f>(G109-F109)/F109</f>
        <v>-1.4388489208633094E-2</v>
      </c>
      <c r="I30" s="28">
        <f>$G$110</f>
        <v>1194</v>
      </c>
      <c r="J30" s="19">
        <f>G110-F110</f>
        <v>-13</v>
      </c>
      <c r="K30" s="18">
        <f>(G110-F110)/F110</f>
        <v>-1.0770505385252692E-2</v>
      </c>
      <c r="L30" s="28">
        <f>$G$111</f>
        <v>310</v>
      </c>
      <c r="M30" s="45">
        <f>G111-F111</f>
        <v>-2</v>
      </c>
      <c r="N30" s="46">
        <f>(G111-F111)/F111</f>
        <v>-6.41025641025641E-3</v>
      </c>
      <c r="O30" s="19"/>
      <c r="P30" s="69"/>
      <c r="Q30" s="70"/>
      <c r="S30" s="1" t="s">
        <v>22</v>
      </c>
    </row>
    <row r="31" spans="2:23" ht="24.95" customHeight="1" x14ac:dyDescent="0.2">
      <c r="B31" s="22" t="s">
        <v>55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O31" s="17"/>
      <c r="P31" s="17"/>
      <c r="Q31" s="17"/>
      <c r="W31" s="1" t="s">
        <v>59</v>
      </c>
    </row>
    <row r="33" spans="2:20" x14ac:dyDescent="0.2">
      <c r="B33" s="149" t="s">
        <v>266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</row>
    <row r="34" spans="2:20" x14ac:dyDescent="0.2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2:20" x14ac:dyDescent="0.2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</row>
    <row r="37" spans="2:20" s="92" customFormat="1" ht="24.95" customHeight="1" x14ac:dyDescent="0.2">
      <c r="B37" s="94" t="s">
        <v>267</v>
      </c>
      <c r="K37" s="91"/>
      <c r="L37" s="91"/>
    </row>
    <row r="38" spans="2:20" s="92" customFormat="1" ht="25.5" x14ac:dyDescent="0.2">
      <c r="B38" s="97" t="s">
        <v>24</v>
      </c>
      <c r="C38" s="106">
        <v>2017</v>
      </c>
      <c r="D38" s="106">
        <v>2018</v>
      </c>
      <c r="E38" s="106">
        <v>2019</v>
      </c>
      <c r="F38" s="106">
        <v>2020</v>
      </c>
      <c r="G38" s="106">
        <v>2021</v>
      </c>
      <c r="H38" s="99" t="s">
        <v>179</v>
      </c>
      <c r="I38" s="99" t="s">
        <v>180</v>
      </c>
      <c r="K38" s="107"/>
      <c r="L38" s="108"/>
    </row>
    <row r="39" spans="2:20" s="92" customFormat="1" x14ac:dyDescent="0.2">
      <c r="B39" s="91" t="s">
        <v>94</v>
      </c>
      <c r="C39" s="36">
        <f>'[1]3. Servizio turistico'!C4</f>
        <v>3157</v>
      </c>
      <c r="D39" s="36">
        <f>'[1]3. Servizio turistico'!D4</f>
        <v>3267</v>
      </c>
      <c r="E39" s="36">
        <f>'[1]3. Servizio turistico'!E4</f>
        <v>3378</v>
      </c>
      <c r="F39" s="36">
        <f>'[1]3. Servizio turistico'!F4</f>
        <v>3377</v>
      </c>
      <c r="G39" s="36">
        <f>'[1]3. Servizio turistico'!G4</f>
        <v>3489</v>
      </c>
      <c r="H39" s="36">
        <f>G39-C39</f>
        <v>332</v>
      </c>
      <c r="I39" s="35">
        <f>(G39-C39)/C39</f>
        <v>0.10516312955337345</v>
      </c>
    </row>
    <row r="40" spans="2:20" s="92" customFormat="1" x14ac:dyDescent="0.2">
      <c r="B40" s="91" t="s">
        <v>95</v>
      </c>
      <c r="C40" s="36">
        <f>'[1]3. Servizio turistico'!C5</f>
        <v>30370</v>
      </c>
      <c r="D40" s="36">
        <f>'[1]3. Servizio turistico'!D5</f>
        <v>30542</v>
      </c>
      <c r="E40" s="36">
        <f>'[1]3. Servizio turistico'!E5</f>
        <v>30687</v>
      </c>
      <c r="F40" s="36">
        <f>'[1]3. Servizio turistico'!F5</f>
        <v>31001</v>
      </c>
      <c r="G40" s="36">
        <f>'[1]3. Servizio turistico'!G5</f>
        <v>31171</v>
      </c>
      <c r="H40" s="36">
        <f>G40-C40</f>
        <v>801</v>
      </c>
      <c r="I40" s="35">
        <f>(G40-C40)/C40</f>
        <v>2.6374711886730327E-2</v>
      </c>
    </row>
    <row r="41" spans="2:20" s="92" customFormat="1" x14ac:dyDescent="0.2">
      <c r="B41" s="91" t="s">
        <v>96</v>
      </c>
      <c r="C41" s="36">
        <f>'[1]3. Servizio turistico'!C6</f>
        <v>8083</v>
      </c>
      <c r="D41" s="36">
        <f>'[1]3. Servizio turistico'!D6</f>
        <v>8198</v>
      </c>
      <c r="E41" s="36">
        <f>'[1]3. Servizio turistico'!E6</f>
        <v>8431</v>
      </c>
      <c r="F41" s="36">
        <f>'[1]3. Servizio turistico'!F6</f>
        <v>8426</v>
      </c>
      <c r="G41" s="36">
        <f>'[1]3. Servizio turistico'!G6</f>
        <v>8556</v>
      </c>
      <c r="H41" s="36">
        <f>G41-C41</f>
        <v>473</v>
      </c>
      <c r="I41" s="35">
        <f>(G41-C41)/C41</f>
        <v>5.8517877025856736E-2</v>
      </c>
    </row>
    <row r="42" spans="2:20" s="92" customFormat="1" x14ac:dyDescent="0.2">
      <c r="B42" s="109" t="s">
        <v>98</v>
      </c>
      <c r="C42" s="21">
        <f t="shared" ref="C42" si="0">SUM(C39:C41)</f>
        <v>41610</v>
      </c>
      <c r="D42" s="21">
        <f t="shared" ref="D42:G42" si="1">SUM(D39:D41)</f>
        <v>42007</v>
      </c>
      <c r="E42" s="21">
        <f t="shared" si="1"/>
        <v>42496</v>
      </c>
      <c r="F42" s="21">
        <f t="shared" si="1"/>
        <v>42804</v>
      </c>
      <c r="G42" s="21">
        <f t="shared" si="1"/>
        <v>43216</v>
      </c>
      <c r="H42" s="21">
        <f>G42-C42</f>
        <v>1606</v>
      </c>
      <c r="I42" s="110">
        <f>(G42-C42)/C42</f>
        <v>3.8596491228070177E-2</v>
      </c>
    </row>
    <row r="43" spans="2:20" s="92" customFormat="1" ht="24.95" customHeight="1" x14ac:dyDescent="0.2">
      <c r="B43" s="111" t="s">
        <v>55</v>
      </c>
      <c r="C43" s="33"/>
      <c r="D43" s="33"/>
      <c r="E43" s="33"/>
      <c r="F43" s="33"/>
      <c r="G43" s="33"/>
      <c r="H43" s="33"/>
      <c r="I43" s="112"/>
      <c r="K43" s="36"/>
      <c r="L43" s="35"/>
    </row>
    <row r="44" spans="2:20" s="92" customFormat="1" x14ac:dyDescent="0.2">
      <c r="B44" s="91"/>
      <c r="C44" s="35"/>
      <c r="D44" s="35"/>
      <c r="E44" s="35"/>
      <c r="F44" s="35"/>
      <c r="G44" s="35"/>
      <c r="H44" s="36"/>
      <c r="I44" s="35"/>
      <c r="K44" s="36"/>
      <c r="L44" s="35"/>
    </row>
    <row r="45" spans="2:20" s="92" customFormat="1" x14ac:dyDescent="0.2">
      <c r="B45" s="52"/>
      <c r="C45" s="52">
        <v>2017</v>
      </c>
      <c r="D45" s="52">
        <v>2018</v>
      </c>
      <c r="E45" s="52">
        <v>2019</v>
      </c>
      <c r="F45" s="52">
        <v>2020</v>
      </c>
      <c r="G45" s="136">
        <v>2021</v>
      </c>
      <c r="H45" s="122"/>
      <c r="I45" s="35"/>
      <c r="K45" s="36"/>
      <c r="L45" s="35"/>
    </row>
    <row r="46" spans="2:20" s="92" customFormat="1" x14ac:dyDescent="0.2">
      <c r="B46" s="52" t="s">
        <v>94</v>
      </c>
      <c r="C46" s="122">
        <f t="shared" ref="C46:E46" si="2">C39/$C$39*100</f>
        <v>100</v>
      </c>
      <c r="D46" s="122">
        <f t="shared" si="2"/>
        <v>103.48432055749129</v>
      </c>
      <c r="E46" s="122">
        <f t="shared" si="2"/>
        <v>107.00031675641432</v>
      </c>
      <c r="F46" s="122">
        <f>F39/$C$39*100</f>
        <v>106.96864111498259</v>
      </c>
      <c r="G46" s="122">
        <f>G39/$C$39*100</f>
        <v>110.51631295533736</v>
      </c>
      <c r="H46" s="122"/>
      <c r="I46" s="35"/>
      <c r="K46" s="36"/>
      <c r="L46" s="35"/>
    </row>
    <row r="47" spans="2:20" s="92" customFormat="1" x14ac:dyDescent="0.2">
      <c r="B47" s="52" t="s">
        <v>97</v>
      </c>
      <c r="C47" s="122">
        <f t="shared" ref="C47:E47" si="3">C40/$C$40*100</f>
        <v>100</v>
      </c>
      <c r="D47" s="122">
        <f t="shared" si="3"/>
        <v>100.56634837010208</v>
      </c>
      <c r="E47" s="122">
        <f t="shared" si="3"/>
        <v>101.04379321699044</v>
      </c>
      <c r="F47" s="122">
        <f>F40/$C$40*100</f>
        <v>102.07770826473495</v>
      </c>
      <c r="G47" s="122">
        <f>G40/$C$40*100</f>
        <v>102.63747118867303</v>
      </c>
      <c r="H47" s="122"/>
      <c r="I47" s="35"/>
      <c r="K47" s="36"/>
      <c r="L47" s="35"/>
    </row>
    <row r="48" spans="2:20" s="92" customFormat="1" x14ac:dyDescent="0.2">
      <c r="B48" s="52" t="s">
        <v>96</v>
      </c>
      <c r="C48" s="122">
        <f t="shared" ref="C48:E48" si="4">C41/$C$41*100</f>
        <v>100</v>
      </c>
      <c r="D48" s="122">
        <f t="shared" si="4"/>
        <v>101.42273908202399</v>
      </c>
      <c r="E48" s="122">
        <f t="shared" si="4"/>
        <v>104.30533217864655</v>
      </c>
      <c r="F48" s="122">
        <f>F41/$C$41*100</f>
        <v>104.24347395768898</v>
      </c>
      <c r="G48" s="122">
        <f>G41/$C$41*100</f>
        <v>105.85178770258568</v>
      </c>
      <c r="H48" s="122"/>
      <c r="I48" s="35"/>
      <c r="K48" s="36"/>
      <c r="L48" s="35"/>
    </row>
    <row r="49" spans="2:12" s="92" customFormat="1" x14ac:dyDescent="0.2">
      <c r="B49" s="139"/>
      <c r="C49" s="138"/>
      <c r="D49" s="138"/>
      <c r="E49" s="138"/>
      <c r="F49" s="138"/>
      <c r="G49" s="138"/>
      <c r="H49" s="122"/>
      <c r="I49" s="35"/>
      <c r="K49" s="36"/>
      <c r="L49" s="35"/>
    </row>
    <row r="50" spans="2:12" s="92" customFormat="1" x14ac:dyDescent="0.2">
      <c r="K50" s="91"/>
      <c r="L50" s="91"/>
    </row>
    <row r="51" spans="2:12" s="92" customFormat="1" ht="24.95" customHeight="1" x14ac:dyDescent="0.2">
      <c r="B51" s="94" t="s">
        <v>268</v>
      </c>
      <c r="K51" s="91"/>
      <c r="L51" s="91"/>
    </row>
    <row r="52" spans="2:12" s="92" customFormat="1" ht="25.5" x14ac:dyDescent="0.2">
      <c r="B52" s="97" t="s">
        <v>30</v>
      </c>
      <c r="C52" s="106">
        <v>2017</v>
      </c>
      <c r="D52" s="106">
        <v>2018</v>
      </c>
      <c r="E52" s="106">
        <v>2019</v>
      </c>
      <c r="F52" s="106">
        <v>2020</v>
      </c>
      <c r="G52" s="106">
        <v>2021</v>
      </c>
      <c r="H52" s="99" t="s">
        <v>179</v>
      </c>
      <c r="I52" s="99" t="s">
        <v>180</v>
      </c>
      <c r="K52" s="107"/>
      <c r="L52" s="108"/>
    </row>
    <row r="53" spans="2:12" s="92" customFormat="1" x14ac:dyDescent="0.2">
      <c r="B53" s="91" t="s">
        <v>94</v>
      </c>
      <c r="C53" s="36">
        <f>'[1]3. Servizio turistico'!C13</f>
        <v>790</v>
      </c>
      <c r="D53" s="36">
        <f>'[1]3. Servizio turistico'!D13</f>
        <v>830</v>
      </c>
      <c r="E53" s="36">
        <f>'[1]3. Servizio turistico'!E13</f>
        <v>866</v>
      </c>
      <c r="F53" s="36">
        <f>'[1]3. Servizio turistico'!F13</f>
        <v>873</v>
      </c>
      <c r="G53" s="36">
        <f>'[1]3. Servizio turistico'!G13</f>
        <v>900</v>
      </c>
      <c r="H53" s="36">
        <f>G53-C53</f>
        <v>110</v>
      </c>
      <c r="I53" s="35">
        <f>(G53-C53)/C53</f>
        <v>0.13924050632911392</v>
      </c>
      <c r="K53" s="119"/>
      <c r="L53" s="9"/>
    </row>
    <row r="54" spans="2:12" s="92" customFormat="1" x14ac:dyDescent="0.2">
      <c r="B54" s="91" t="s">
        <v>95</v>
      </c>
      <c r="C54" s="36">
        <f>'[1]3. Servizio turistico'!C14</f>
        <v>6285</v>
      </c>
      <c r="D54" s="36">
        <f>'[1]3. Servizio turistico'!D14</f>
        <v>6306</v>
      </c>
      <c r="E54" s="36">
        <f>'[1]3. Servizio turistico'!E14</f>
        <v>6291</v>
      </c>
      <c r="F54" s="36">
        <f>'[1]3. Servizio turistico'!F14</f>
        <v>6338</v>
      </c>
      <c r="G54" s="36">
        <f>'[1]3. Servizio turistico'!G14</f>
        <v>6312</v>
      </c>
      <c r="H54" s="36">
        <f>G54-C54</f>
        <v>27</v>
      </c>
      <c r="I54" s="35">
        <f>(G54-C54)/C54</f>
        <v>4.2959427207637235E-3</v>
      </c>
      <c r="K54" s="119"/>
      <c r="L54" s="9"/>
    </row>
    <row r="55" spans="2:12" s="92" customFormat="1" x14ac:dyDescent="0.2">
      <c r="B55" s="91" t="s">
        <v>96</v>
      </c>
      <c r="C55" s="36">
        <f>'[1]3. Servizio turistico'!C15</f>
        <v>1551</v>
      </c>
      <c r="D55" s="36">
        <f>'[1]3. Servizio turistico'!D15</f>
        <v>1601</v>
      </c>
      <c r="E55" s="36">
        <f>'[1]3. Servizio turistico'!E15</f>
        <v>1652</v>
      </c>
      <c r="F55" s="36">
        <f>'[1]3. Servizio turistico'!F15</f>
        <v>1629</v>
      </c>
      <c r="G55" s="36">
        <f>'[1]3. Servizio turistico'!G15</f>
        <v>1644</v>
      </c>
      <c r="H55" s="36">
        <f>G55-C55</f>
        <v>93</v>
      </c>
      <c r="I55" s="35">
        <f>(G55-C55)/C55</f>
        <v>5.9961315280464215E-2</v>
      </c>
      <c r="K55" s="119"/>
      <c r="L55" s="9"/>
    </row>
    <row r="56" spans="2:12" s="92" customFormat="1" x14ac:dyDescent="0.2">
      <c r="B56" s="109" t="s">
        <v>98</v>
      </c>
      <c r="C56" s="21">
        <f t="shared" ref="C56" si="5">SUM(C53:C55)</f>
        <v>8626</v>
      </c>
      <c r="D56" s="21">
        <f t="shared" ref="D56:G56" si="6">SUM(D53:D55)</f>
        <v>8737</v>
      </c>
      <c r="E56" s="21">
        <f t="shared" si="6"/>
        <v>8809</v>
      </c>
      <c r="F56" s="21">
        <f t="shared" si="6"/>
        <v>8840</v>
      </c>
      <c r="G56" s="21">
        <f t="shared" si="6"/>
        <v>8856</v>
      </c>
      <c r="H56" s="21">
        <f>G56-C56</f>
        <v>230</v>
      </c>
      <c r="I56" s="110">
        <f>(G56-C56)/C56</f>
        <v>2.6663575237653607E-2</v>
      </c>
      <c r="K56" s="119"/>
      <c r="L56" s="9"/>
    </row>
    <row r="57" spans="2:12" s="92" customFormat="1" ht="24.95" customHeight="1" x14ac:dyDescent="0.2">
      <c r="B57" s="111" t="s">
        <v>55</v>
      </c>
      <c r="C57" s="33"/>
      <c r="D57" s="33"/>
      <c r="E57" s="33"/>
      <c r="F57" s="33"/>
      <c r="G57" s="33"/>
      <c r="H57" s="33"/>
      <c r="I57" s="112"/>
      <c r="K57" s="36"/>
      <c r="L57" s="35"/>
    </row>
    <row r="58" spans="2:12" s="92" customFormat="1" x14ac:dyDescent="0.2">
      <c r="B58" s="91"/>
      <c r="C58" s="36"/>
      <c r="D58" s="36"/>
      <c r="E58" s="36"/>
      <c r="F58" s="36"/>
      <c r="G58" s="36"/>
      <c r="H58" s="36"/>
      <c r="I58" s="35"/>
      <c r="K58" s="36"/>
      <c r="L58" s="35"/>
    </row>
    <row r="59" spans="2:12" s="92" customFormat="1" x14ac:dyDescent="0.2">
      <c r="B59" s="52"/>
      <c r="C59" s="52">
        <v>2017</v>
      </c>
      <c r="D59" s="52">
        <v>2018</v>
      </c>
      <c r="E59" s="52">
        <v>2019</v>
      </c>
      <c r="F59" s="52">
        <v>2020</v>
      </c>
      <c r="G59" s="136">
        <v>2021</v>
      </c>
      <c r="H59" s="122"/>
      <c r="I59" s="35"/>
      <c r="K59" s="36"/>
      <c r="L59" s="35"/>
    </row>
    <row r="60" spans="2:12" s="92" customFormat="1" x14ac:dyDescent="0.2">
      <c r="B60" s="52" t="s">
        <v>94</v>
      </c>
      <c r="C60" s="122">
        <f t="shared" ref="C60:E60" si="7">C53/$C$53*100</f>
        <v>100</v>
      </c>
      <c r="D60" s="122">
        <f t="shared" si="7"/>
        <v>105.0632911392405</v>
      </c>
      <c r="E60" s="122">
        <f t="shared" si="7"/>
        <v>109.62025316455697</v>
      </c>
      <c r="F60" s="122">
        <f>F53/$C$53*100</f>
        <v>110.50632911392404</v>
      </c>
      <c r="G60" s="122">
        <f>G53/$C$53*100</f>
        <v>113.9240506329114</v>
      </c>
      <c r="H60" s="122"/>
      <c r="I60" s="35"/>
      <c r="K60" s="36"/>
      <c r="L60" s="35"/>
    </row>
    <row r="61" spans="2:12" s="92" customFormat="1" x14ac:dyDescent="0.2">
      <c r="B61" s="52" t="s">
        <v>97</v>
      </c>
      <c r="C61" s="122">
        <f t="shared" ref="C61:E61" si="8">C54/$C$54*100</f>
        <v>100</v>
      </c>
      <c r="D61" s="122">
        <f t="shared" si="8"/>
        <v>100.33412887828162</v>
      </c>
      <c r="E61" s="122">
        <f t="shared" si="8"/>
        <v>100.09546539379474</v>
      </c>
      <c r="F61" s="122">
        <f>F54/$C$54*100</f>
        <v>100.84327764518694</v>
      </c>
      <c r="G61" s="122">
        <f>G54/$C$54*100</f>
        <v>100.42959427207636</v>
      </c>
      <c r="H61" s="122"/>
      <c r="I61" s="35"/>
      <c r="K61" s="36"/>
      <c r="L61" s="35"/>
    </row>
    <row r="62" spans="2:12" s="92" customFormat="1" x14ac:dyDescent="0.2">
      <c r="B62" s="52" t="s">
        <v>96</v>
      </c>
      <c r="C62" s="122">
        <f t="shared" ref="C62:E62" si="9">C55/$C$55*100</f>
        <v>100</v>
      </c>
      <c r="D62" s="122">
        <f t="shared" si="9"/>
        <v>103.22372662798193</v>
      </c>
      <c r="E62" s="122">
        <f t="shared" si="9"/>
        <v>106.51192778852354</v>
      </c>
      <c r="F62" s="122">
        <f>F55/$C$55*100</f>
        <v>105.02901353965184</v>
      </c>
      <c r="G62" s="122">
        <f>G55/$C$55*100</f>
        <v>105.9961315280464</v>
      </c>
      <c r="H62" s="122"/>
      <c r="I62" s="35"/>
      <c r="K62" s="36"/>
      <c r="L62" s="35"/>
    </row>
    <row r="63" spans="2:12" s="92" customFormat="1" x14ac:dyDescent="0.2">
      <c r="B63" s="52"/>
      <c r="C63" s="122"/>
      <c r="D63" s="122"/>
      <c r="E63" s="122"/>
      <c r="F63" s="122"/>
      <c r="G63" s="122"/>
      <c r="H63" s="122"/>
      <c r="I63" s="35"/>
      <c r="K63" s="36"/>
      <c r="L63" s="35"/>
    </row>
    <row r="64" spans="2:12" s="92" customFormat="1" x14ac:dyDescent="0.2">
      <c r="K64" s="91"/>
      <c r="L64" s="91"/>
    </row>
    <row r="65" spans="2:12" s="92" customFormat="1" ht="24.95" customHeight="1" x14ac:dyDescent="0.2">
      <c r="B65" s="94" t="s">
        <v>269</v>
      </c>
      <c r="K65" s="91"/>
      <c r="L65" s="91"/>
    </row>
    <row r="66" spans="2:12" s="92" customFormat="1" ht="25.5" x14ac:dyDescent="0.2">
      <c r="B66" s="97" t="s">
        <v>60</v>
      </c>
      <c r="C66" s="106">
        <v>2017</v>
      </c>
      <c r="D66" s="106">
        <v>2018</v>
      </c>
      <c r="E66" s="106">
        <v>2019</v>
      </c>
      <c r="F66" s="106">
        <v>2020</v>
      </c>
      <c r="G66" s="106">
        <v>2021</v>
      </c>
      <c r="H66" s="99" t="s">
        <v>179</v>
      </c>
      <c r="I66" s="99" t="s">
        <v>180</v>
      </c>
      <c r="K66" s="107"/>
      <c r="L66" s="108"/>
    </row>
    <row r="67" spans="2:12" s="92" customFormat="1" x14ac:dyDescent="0.2">
      <c r="B67" s="91" t="s">
        <v>94</v>
      </c>
      <c r="C67" s="36">
        <f>'[1]3. Servizio turistico'!C22</f>
        <v>77</v>
      </c>
      <c r="D67" s="36">
        <f>'[1]3. Servizio turistico'!D22</f>
        <v>92</v>
      </c>
      <c r="E67" s="36">
        <f>'[1]3. Servizio turistico'!E22</f>
        <v>87</v>
      </c>
      <c r="F67" s="36">
        <f>'[1]3. Servizio turistico'!F22</f>
        <v>87</v>
      </c>
      <c r="G67" s="36">
        <f>'[1]3. Servizio turistico'!G22</f>
        <v>96</v>
      </c>
      <c r="H67" s="36">
        <f>G67-C67</f>
        <v>19</v>
      </c>
      <c r="I67" s="35">
        <f>(G67-C67)/C67</f>
        <v>0.24675324675324675</v>
      </c>
    </row>
    <row r="68" spans="2:12" s="92" customFormat="1" x14ac:dyDescent="0.2">
      <c r="B68" s="91" t="s">
        <v>95</v>
      </c>
      <c r="C68" s="36">
        <f>'[1]3. Servizio turistico'!C23</f>
        <v>1171</v>
      </c>
      <c r="D68" s="36">
        <f>'[1]3. Servizio turistico'!D23</f>
        <v>1158</v>
      </c>
      <c r="E68" s="36">
        <f>'[1]3. Servizio turistico'!E23</f>
        <v>1157</v>
      </c>
      <c r="F68" s="36">
        <f>'[1]3. Servizio turistico'!F23</f>
        <v>1165</v>
      </c>
      <c r="G68" s="36">
        <f>'[1]3. Servizio turistico'!G23</f>
        <v>1159</v>
      </c>
      <c r="H68" s="36">
        <f>G68-C68</f>
        <v>-12</v>
      </c>
      <c r="I68" s="35">
        <f>(G68-C68)/C68</f>
        <v>-1.0247651579846286E-2</v>
      </c>
    </row>
    <row r="69" spans="2:12" s="92" customFormat="1" x14ac:dyDescent="0.2">
      <c r="B69" s="91" t="s">
        <v>96</v>
      </c>
      <c r="C69" s="36">
        <f>'[1]3. Servizio turistico'!C24</f>
        <v>278</v>
      </c>
      <c r="D69" s="36">
        <f>'[1]3. Servizio turistico'!D24</f>
        <v>283</v>
      </c>
      <c r="E69" s="36">
        <f>'[1]3. Servizio turistico'!E24</f>
        <v>303</v>
      </c>
      <c r="F69" s="36">
        <f>'[1]3. Servizio turistico'!F24</f>
        <v>306</v>
      </c>
      <c r="G69" s="36">
        <f>'[1]3. Servizio turistico'!G24</f>
        <v>309</v>
      </c>
      <c r="H69" s="36">
        <f>G69-C69</f>
        <v>31</v>
      </c>
      <c r="I69" s="35">
        <f>(G69-C69)/C69</f>
        <v>0.11151079136690648</v>
      </c>
    </row>
    <row r="70" spans="2:12" s="92" customFormat="1" x14ac:dyDescent="0.2">
      <c r="B70" s="109" t="s">
        <v>98</v>
      </c>
      <c r="C70" s="21">
        <f t="shared" ref="C70" si="10">SUM(C67:C69)</f>
        <v>1526</v>
      </c>
      <c r="D70" s="21">
        <f t="shared" ref="D70:G70" si="11">SUM(D67:D69)</f>
        <v>1533</v>
      </c>
      <c r="E70" s="21">
        <f t="shared" si="11"/>
        <v>1547</v>
      </c>
      <c r="F70" s="21">
        <f t="shared" si="11"/>
        <v>1558</v>
      </c>
      <c r="G70" s="21">
        <f t="shared" si="11"/>
        <v>1564</v>
      </c>
      <c r="H70" s="21">
        <f>G70-C70</f>
        <v>38</v>
      </c>
      <c r="I70" s="110">
        <f>(G70-C70)/C70</f>
        <v>2.4901703800786368E-2</v>
      </c>
    </row>
    <row r="71" spans="2:12" s="92" customFormat="1" ht="24.95" customHeight="1" x14ac:dyDescent="0.2">
      <c r="B71" s="111" t="s">
        <v>55</v>
      </c>
      <c r="C71" s="33"/>
      <c r="D71" s="33"/>
      <c r="E71" s="33"/>
      <c r="F71" s="33"/>
      <c r="G71" s="33"/>
      <c r="H71" s="33"/>
      <c r="I71" s="112"/>
      <c r="K71" s="36"/>
      <c r="L71" s="35"/>
    </row>
    <row r="72" spans="2:12" s="92" customFormat="1" x14ac:dyDescent="0.2">
      <c r="B72" s="91"/>
      <c r="H72" s="36"/>
      <c r="I72" s="35"/>
      <c r="K72" s="36"/>
      <c r="L72" s="35"/>
    </row>
    <row r="73" spans="2:12" s="92" customFormat="1" x14ac:dyDescent="0.2">
      <c r="B73" s="52"/>
      <c r="C73" s="52">
        <v>2017</v>
      </c>
      <c r="D73" s="52">
        <v>2018</v>
      </c>
      <c r="E73" s="52">
        <v>2019</v>
      </c>
      <c r="F73" s="52">
        <v>2020</v>
      </c>
      <c r="G73" s="136">
        <v>2021</v>
      </c>
      <c r="H73" s="122"/>
      <c r="K73" s="36"/>
      <c r="L73" s="91"/>
    </row>
    <row r="74" spans="2:12" s="92" customFormat="1" x14ac:dyDescent="0.2">
      <c r="B74" s="52" t="s">
        <v>94</v>
      </c>
      <c r="C74" s="122">
        <f t="shared" ref="C74:E74" si="12">C67/$C$67*100</f>
        <v>100</v>
      </c>
      <c r="D74" s="122">
        <f t="shared" si="12"/>
        <v>119.48051948051948</v>
      </c>
      <c r="E74" s="122">
        <f t="shared" si="12"/>
        <v>112.98701298701299</v>
      </c>
      <c r="F74" s="122">
        <f>F67/$C$67*100</f>
        <v>112.98701298701299</v>
      </c>
      <c r="G74" s="122">
        <f>G67/$C$67*100</f>
        <v>124.67532467532467</v>
      </c>
      <c r="H74" s="90"/>
      <c r="K74" s="91"/>
      <c r="L74" s="91"/>
    </row>
    <row r="75" spans="2:12" s="92" customFormat="1" x14ac:dyDescent="0.2">
      <c r="B75" s="52" t="s">
        <v>97</v>
      </c>
      <c r="C75" s="122">
        <f t="shared" ref="C75:E75" si="13">C68/$C$68*100</f>
        <v>100</v>
      </c>
      <c r="D75" s="122">
        <f t="shared" si="13"/>
        <v>98.889837745516644</v>
      </c>
      <c r="E75" s="122">
        <f t="shared" si="13"/>
        <v>98.804440649017934</v>
      </c>
      <c r="F75" s="122">
        <f>F68/$C$68*100</f>
        <v>99.487617421007684</v>
      </c>
      <c r="G75" s="122">
        <f>G68/$C$68*100</f>
        <v>98.975234842015368</v>
      </c>
      <c r="H75" s="90"/>
      <c r="K75" s="91"/>
      <c r="L75" s="91"/>
    </row>
    <row r="76" spans="2:12" s="92" customFormat="1" x14ac:dyDescent="0.2">
      <c r="B76" s="52" t="s">
        <v>96</v>
      </c>
      <c r="C76" s="122">
        <f t="shared" ref="C76:E76" si="14">C69/$C$69*100</f>
        <v>100</v>
      </c>
      <c r="D76" s="122">
        <f t="shared" si="14"/>
        <v>101.79856115107914</v>
      </c>
      <c r="E76" s="122">
        <f t="shared" si="14"/>
        <v>108.99280575539569</v>
      </c>
      <c r="F76" s="122">
        <f>F69/$C$69*100</f>
        <v>110.07194244604317</v>
      </c>
      <c r="G76" s="122">
        <f>G69/$C$69*100</f>
        <v>111.15107913669064</v>
      </c>
      <c r="H76" s="90"/>
      <c r="K76" s="91"/>
      <c r="L76" s="91"/>
    </row>
    <row r="77" spans="2:12" s="92" customFormat="1" x14ac:dyDescent="0.2">
      <c r="K77" s="91"/>
      <c r="L77" s="91"/>
    </row>
    <row r="78" spans="2:12" s="92" customFormat="1" x14ac:dyDescent="0.2">
      <c r="K78" s="91"/>
      <c r="L78" s="91"/>
    </row>
    <row r="79" spans="2:12" s="92" customFormat="1" ht="24.95" customHeight="1" x14ac:dyDescent="0.2">
      <c r="B79" s="94" t="s">
        <v>270</v>
      </c>
      <c r="K79" s="91"/>
      <c r="L79" s="91"/>
    </row>
    <row r="80" spans="2:12" s="92" customFormat="1" ht="25.5" x14ac:dyDescent="0.2">
      <c r="B80" s="97" t="s">
        <v>25</v>
      </c>
      <c r="C80" s="106">
        <v>2017</v>
      </c>
      <c r="D80" s="106">
        <v>2018</v>
      </c>
      <c r="E80" s="106">
        <v>2019</v>
      </c>
      <c r="F80" s="106">
        <v>2020</v>
      </c>
      <c r="G80" s="106">
        <v>2021</v>
      </c>
      <c r="H80" s="99" t="s">
        <v>179</v>
      </c>
      <c r="I80" s="99" t="s">
        <v>180</v>
      </c>
      <c r="K80" s="107"/>
      <c r="L80" s="108"/>
    </row>
    <row r="81" spans="2:12" s="92" customFormat="1" x14ac:dyDescent="0.2">
      <c r="B81" s="91" t="s">
        <v>94</v>
      </c>
      <c r="C81" s="36">
        <f>'[1]3. Servizio turistico'!C31</f>
        <v>207</v>
      </c>
      <c r="D81" s="36">
        <f>'[1]3. Servizio turistico'!D31</f>
        <v>203</v>
      </c>
      <c r="E81" s="36">
        <f>'[1]3. Servizio turistico'!E31</f>
        <v>211</v>
      </c>
      <c r="F81" s="36">
        <f>'[1]3. Servizio turistico'!F31</f>
        <v>214</v>
      </c>
      <c r="G81" s="36">
        <f>'[1]3. Servizio turistico'!G31</f>
        <v>221</v>
      </c>
      <c r="H81" s="36">
        <f>G81-C81</f>
        <v>14</v>
      </c>
      <c r="I81" s="35">
        <f>(G81-C81)/C81</f>
        <v>6.7632850241545889E-2</v>
      </c>
    </row>
    <row r="82" spans="2:12" s="92" customFormat="1" x14ac:dyDescent="0.2">
      <c r="B82" s="91" t="s">
        <v>95</v>
      </c>
      <c r="C82" s="36">
        <f>'[1]3. Servizio turistico'!C32</f>
        <v>2371</v>
      </c>
      <c r="D82" s="36">
        <f>'[1]3. Servizio turistico'!D32</f>
        <v>2405</v>
      </c>
      <c r="E82" s="36">
        <f>'[1]3. Servizio turistico'!E32</f>
        <v>2368</v>
      </c>
      <c r="F82" s="36">
        <f>'[1]3. Servizio turistico'!F32</f>
        <v>2387</v>
      </c>
      <c r="G82" s="36">
        <f>'[1]3. Servizio turistico'!G32</f>
        <v>2385</v>
      </c>
      <c r="H82" s="36">
        <f>G82-C82</f>
        <v>14</v>
      </c>
      <c r="I82" s="35">
        <f>(G82-C82)/C82</f>
        <v>5.9046815689582453E-3</v>
      </c>
    </row>
    <row r="83" spans="2:12" s="92" customFormat="1" x14ac:dyDescent="0.2">
      <c r="B83" s="91" t="s">
        <v>96</v>
      </c>
      <c r="C83" s="36">
        <f>'[1]3. Servizio turistico'!C33</f>
        <v>660</v>
      </c>
      <c r="D83" s="36">
        <f>'[1]3. Servizio turistico'!D33</f>
        <v>694</v>
      </c>
      <c r="E83" s="36">
        <f>'[1]3. Servizio turistico'!E33</f>
        <v>693</v>
      </c>
      <c r="F83" s="36">
        <f>'[1]3. Servizio turistico'!F33</f>
        <v>683</v>
      </c>
      <c r="G83" s="36">
        <f>'[1]3. Servizio turistico'!G33</f>
        <v>693</v>
      </c>
      <c r="H83" s="36">
        <f>G83-C83</f>
        <v>33</v>
      </c>
      <c r="I83" s="35">
        <f>(G83-C83)/C83</f>
        <v>0.05</v>
      </c>
    </row>
    <row r="84" spans="2:12" s="92" customFormat="1" x14ac:dyDescent="0.2">
      <c r="B84" s="109" t="s">
        <v>98</v>
      </c>
      <c r="C84" s="21">
        <f t="shared" ref="C84" si="15">SUM(C81:C83)</f>
        <v>3238</v>
      </c>
      <c r="D84" s="21">
        <f t="shared" ref="D84:G84" si="16">SUM(D81:D83)</f>
        <v>3302</v>
      </c>
      <c r="E84" s="21">
        <f t="shared" si="16"/>
        <v>3272</v>
      </c>
      <c r="F84" s="21">
        <f t="shared" si="16"/>
        <v>3284</v>
      </c>
      <c r="G84" s="21">
        <f t="shared" si="16"/>
        <v>3299</v>
      </c>
      <c r="H84" s="21">
        <f>G84-C84</f>
        <v>61</v>
      </c>
      <c r="I84" s="110">
        <f>(G84-C84)/C84</f>
        <v>1.8838789376158124E-2</v>
      </c>
    </row>
    <row r="85" spans="2:12" s="92" customFormat="1" ht="24.95" customHeight="1" x14ac:dyDescent="0.2">
      <c r="B85" s="111" t="s">
        <v>55</v>
      </c>
      <c r="C85" s="33"/>
      <c r="D85" s="33"/>
      <c r="E85" s="33"/>
      <c r="F85" s="33"/>
      <c r="G85" s="33"/>
      <c r="H85" s="33"/>
      <c r="I85" s="112"/>
      <c r="K85" s="36"/>
      <c r="L85" s="35"/>
    </row>
    <row r="86" spans="2:12" s="92" customFormat="1" x14ac:dyDescent="0.2">
      <c r="B86" s="91"/>
      <c r="K86" s="91"/>
      <c r="L86" s="91"/>
    </row>
    <row r="87" spans="2:12" s="92" customFormat="1" x14ac:dyDescent="0.2">
      <c r="B87" s="52"/>
      <c r="C87" s="52">
        <v>2017</v>
      </c>
      <c r="D87" s="52">
        <v>2018</v>
      </c>
      <c r="E87" s="52">
        <v>2019</v>
      </c>
      <c r="F87" s="52">
        <v>2020</v>
      </c>
      <c r="G87" s="136">
        <v>2021</v>
      </c>
      <c r="H87" s="90"/>
      <c r="K87" s="91"/>
      <c r="L87" s="91"/>
    </row>
    <row r="88" spans="2:12" s="92" customFormat="1" x14ac:dyDescent="0.2">
      <c r="B88" s="52" t="s">
        <v>94</v>
      </c>
      <c r="C88" s="122">
        <f t="shared" ref="C88:E88" si="17">C81/$C$81*100</f>
        <v>100</v>
      </c>
      <c r="D88" s="122">
        <f t="shared" si="17"/>
        <v>98.067632850241552</v>
      </c>
      <c r="E88" s="122">
        <f t="shared" si="17"/>
        <v>101.93236714975846</v>
      </c>
      <c r="F88" s="122">
        <f>F81/$C$81*100</f>
        <v>103.38164251207729</v>
      </c>
      <c r="G88" s="122">
        <f>G81/$C$81*100</f>
        <v>106.7632850241546</v>
      </c>
      <c r="H88" s="90"/>
      <c r="K88" s="91"/>
      <c r="L88" s="91"/>
    </row>
    <row r="89" spans="2:12" s="92" customFormat="1" x14ac:dyDescent="0.2">
      <c r="B89" s="52" t="s">
        <v>97</v>
      </c>
      <c r="C89" s="122">
        <f t="shared" ref="C89:E89" si="18">C82/$C$82*100</f>
        <v>100</v>
      </c>
      <c r="D89" s="122">
        <f t="shared" si="18"/>
        <v>101.43399409531844</v>
      </c>
      <c r="E89" s="122">
        <f t="shared" si="18"/>
        <v>99.873471109236618</v>
      </c>
      <c r="F89" s="122">
        <f>F82/$C$82*100</f>
        <v>100.67482075073808</v>
      </c>
      <c r="G89" s="122">
        <f>G82/$C$82*100</f>
        <v>100.59046815689582</v>
      </c>
      <c r="H89" s="90"/>
      <c r="K89" s="91"/>
      <c r="L89" s="91"/>
    </row>
    <row r="90" spans="2:12" s="92" customFormat="1" x14ac:dyDescent="0.2">
      <c r="B90" s="52" t="s">
        <v>96</v>
      </c>
      <c r="C90" s="122">
        <f t="shared" ref="C90:E90" si="19">C83/$C$83*100</f>
        <v>100</v>
      </c>
      <c r="D90" s="122">
        <f t="shared" si="19"/>
        <v>105.15151515151516</v>
      </c>
      <c r="E90" s="122">
        <f t="shared" si="19"/>
        <v>105</v>
      </c>
      <c r="F90" s="122">
        <f>F83/$C$83*100</f>
        <v>103.48484848484848</v>
      </c>
      <c r="G90" s="122">
        <f>G83/$C$83*100</f>
        <v>105</v>
      </c>
      <c r="H90" s="90"/>
      <c r="K90" s="91"/>
      <c r="L90" s="91"/>
    </row>
    <row r="91" spans="2:12" s="92" customFormat="1" x14ac:dyDescent="0.2">
      <c r="B91" s="90"/>
      <c r="C91" s="90"/>
      <c r="D91" s="90"/>
      <c r="E91" s="90"/>
      <c r="F91" s="90"/>
      <c r="G91" s="90"/>
      <c r="H91" s="90"/>
      <c r="K91" s="91"/>
      <c r="L91" s="91"/>
    </row>
    <row r="92" spans="2:12" s="92" customFormat="1" x14ac:dyDescent="0.2">
      <c r="K92" s="91"/>
      <c r="L92" s="91"/>
    </row>
    <row r="93" spans="2:12" s="92" customFormat="1" ht="24.95" customHeight="1" x14ac:dyDescent="0.2">
      <c r="B93" s="94" t="s">
        <v>271</v>
      </c>
      <c r="K93" s="91"/>
      <c r="L93" s="91"/>
    </row>
    <row r="94" spans="2:12" s="92" customFormat="1" ht="25.5" x14ac:dyDescent="0.2">
      <c r="B94" s="97" t="s">
        <v>26</v>
      </c>
      <c r="C94" s="106">
        <v>2017</v>
      </c>
      <c r="D94" s="106">
        <v>2018</v>
      </c>
      <c r="E94" s="106">
        <v>2019</v>
      </c>
      <c r="F94" s="106">
        <v>2020</v>
      </c>
      <c r="G94" s="106">
        <v>2021</v>
      </c>
      <c r="H94" s="99" t="s">
        <v>179</v>
      </c>
      <c r="I94" s="99" t="s">
        <v>180</v>
      </c>
      <c r="K94" s="107"/>
      <c r="L94" s="108"/>
    </row>
    <row r="95" spans="2:12" s="92" customFormat="1" x14ac:dyDescent="0.2">
      <c r="B95" s="91" t="s">
        <v>94</v>
      </c>
      <c r="C95" s="36">
        <f>'[1]3. Servizio turistico'!C40</f>
        <v>379</v>
      </c>
      <c r="D95" s="36">
        <f>'[1]3. Servizio turistico'!D40</f>
        <v>402</v>
      </c>
      <c r="E95" s="36">
        <f>'[1]3. Servizio turistico'!E40</f>
        <v>433</v>
      </c>
      <c r="F95" s="36">
        <f>'[1]3. Servizio turistico'!F40</f>
        <v>433</v>
      </c>
      <c r="G95" s="36">
        <f>'[1]3. Servizio turistico'!G40</f>
        <v>446</v>
      </c>
      <c r="H95" s="36">
        <f>G95-C95</f>
        <v>67</v>
      </c>
      <c r="I95" s="35">
        <f>(G95-C95)/C95</f>
        <v>0.17678100263852242</v>
      </c>
    </row>
    <row r="96" spans="2:12" s="92" customFormat="1" x14ac:dyDescent="0.2">
      <c r="B96" s="91" t="s">
        <v>95</v>
      </c>
      <c r="C96" s="36">
        <f>'[1]3. Servizio turistico'!C41</f>
        <v>1548</v>
      </c>
      <c r="D96" s="36">
        <f>'[1]3. Servizio turistico'!D41</f>
        <v>1552</v>
      </c>
      <c r="E96" s="36">
        <f>'[1]3. Servizio turistico'!E41</f>
        <v>1565</v>
      </c>
      <c r="F96" s="36">
        <f>'[1]3. Servizio turistico'!F41</f>
        <v>1579</v>
      </c>
      <c r="G96" s="36">
        <f>'[1]3. Servizio turistico'!G41</f>
        <v>1574</v>
      </c>
      <c r="H96" s="36">
        <f>G96-C96</f>
        <v>26</v>
      </c>
      <c r="I96" s="35">
        <f>(G96-C96)/C96</f>
        <v>1.6795865633074936E-2</v>
      </c>
    </row>
    <row r="97" spans="1:12" s="92" customFormat="1" x14ac:dyDescent="0.2">
      <c r="B97" s="91" t="s">
        <v>96</v>
      </c>
      <c r="C97" s="36">
        <f>'[1]3. Servizio turistico'!C42</f>
        <v>307</v>
      </c>
      <c r="D97" s="36">
        <f>'[1]3. Servizio turistico'!D42</f>
        <v>313</v>
      </c>
      <c r="E97" s="36">
        <f>'[1]3. Servizio turistico'!E42</f>
        <v>336</v>
      </c>
      <c r="F97" s="36">
        <f>'[1]3. Servizio turistico'!F42</f>
        <v>328</v>
      </c>
      <c r="G97" s="36">
        <f>'[1]3. Servizio turistico'!G42</f>
        <v>332</v>
      </c>
      <c r="H97" s="36">
        <f>G97-C97</f>
        <v>25</v>
      </c>
      <c r="I97" s="35">
        <f>(G97-C97)/C97</f>
        <v>8.143322475570032E-2</v>
      </c>
    </row>
    <row r="98" spans="1:12" s="92" customFormat="1" x14ac:dyDescent="0.2">
      <c r="B98" s="109" t="s">
        <v>98</v>
      </c>
      <c r="C98" s="21">
        <f t="shared" ref="C98" si="20">SUM(C95:C97)</f>
        <v>2234</v>
      </c>
      <c r="D98" s="21">
        <f t="shared" ref="D98:G98" si="21">SUM(D95:D97)</f>
        <v>2267</v>
      </c>
      <c r="E98" s="21">
        <f t="shared" si="21"/>
        <v>2334</v>
      </c>
      <c r="F98" s="21">
        <f t="shared" si="21"/>
        <v>2340</v>
      </c>
      <c r="G98" s="21">
        <f t="shared" si="21"/>
        <v>2352</v>
      </c>
      <c r="H98" s="21">
        <f>G98-C98</f>
        <v>118</v>
      </c>
      <c r="I98" s="110">
        <f>(G98-C98)/C98</f>
        <v>5.2820053715308866E-2</v>
      </c>
    </row>
    <row r="99" spans="1:12" s="92" customFormat="1" ht="24.95" customHeight="1" x14ac:dyDescent="0.2">
      <c r="B99" s="111" t="s">
        <v>55</v>
      </c>
      <c r="C99" s="33"/>
      <c r="D99" s="33"/>
      <c r="E99" s="33"/>
      <c r="F99" s="33"/>
      <c r="G99" s="33"/>
      <c r="H99" s="33"/>
      <c r="I99" s="112"/>
      <c r="K99" s="36"/>
      <c r="L99" s="35"/>
    </row>
    <row r="100" spans="1:12" s="92" customFormat="1" x14ac:dyDescent="0.2">
      <c r="B100" s="91"/>
      <c r="K100" s="91"/>
      <c r="L100" s="91"/>
    </row>
    <row r="101" spans="1:12" s="92" customFormat="1" x14ac:dyDescent="0.2">
      <c r="A101" s="90"/>
      <c r="B101" s="52"/>
      <c r="C101" s="52">
        <v>2017</v>
      </c>
      <c r="D101" s="52">
        <v>2018</v>
      </c>
      <c r="E101" s="52">
        <v>2019</v>
      </c>
      <c r="F101" s="52">
        <v>2020</v>
      </c>
      <c r="G101" s="136">
        <v>2021</v>
      </c>
      <c r="H101" s="90"/>
      <c r="K101" s="91"/>
      <c r="L101" s="91"/>
    </row>
    <row r="102" spans="1:12" s="92" customFormat="1" x14ac:dyDescent="0.2">
      <c r="A102" s="90"/>
      <c r="B102" s="52" t="s">
        <v>94</v>
      </c>
      <c r="C102" s="122">
        <f t="shared" ref="C102:E102" si="22">C95/$C$95*100</f>
        <v>100</v>
      </c>
      <c r="D102" s="122">
        <f t="shared" si="22"/>
        <v>106.06860158311346</v>
      </c>
      <c r="E102" s="122">
        <f t="shared" si="22"/>
        <v>114.24802110817942</v>
      </c>
      <c r="F102" s="122">
        <f>F95/$C$95*100</f>
        <v>114.24802110817942</v>
      </c>
      <c r="G102" s="122">
        <f>G95/$C$95*100</f>
        <v>117.67810026385223</v>
      </c>
      <c r="H102" s="90"/>
      <c r="K102" s="91"/>
      <c r="L102" s="91"/>
    </row>
    <row r="103" spans="1:12" s="92" customFormat="1" x14ac:dyDescent="0.2">
      <c r="A103" s="90"/>
      <c r="B103" s="52" t="s">
        <v>97</v>
      </c>
      <c r="C103" s="122">
        <f t="shared" ref="C103:E103" si="23">C96/$C$96*100</f>
        <v>100</v>
      </c>
      <c r="D103" s="122">
        <f t="shared" si="23"/>
        <v>100.25839793281655</v>
      </c>
      <c r="E103" s="122">
        <f t="shared" si="23"/>
        <v>101.09819121447028</v>
      </c>
      <c r="F103" s="122">
        <f>F96/$C$96*100</f>
        <v>102.00258397932818</v>
      </c>
      <c r="G103" s="122">
        <f>G96/$C$96*100</f>
        <v>101.6795865633075</v>
      </c>
      <c r="H103" s="90"/>
      <c r="K103" s="91"/>
      <c r="L103" s="91"/>
    </row>
    <row r="104" spans="1:12" s="92" customFormat="1" x14ac:dyDescent="0.2">
      <c r="A104" s="90"/>
      <c r="B104" s="52" t="s">
        <v>96</v>
      </c>
      <c r="C104" s="122">
        <f t="shared" ref="C104:E104" si="24">C97/$C$97*100</f>
        <v>100</v>
      </c>
      <c r="D104" s="122">
        <f t="shared" si="24"/>
        <v>101.95439739413681</v>
      </c>
      <c r="E104" s="122">
        <f t="shared" si="24"/>
        <v>109.44625407166124</v>
      </c>
      <c r="F104" s="122">
        <f>F97/$C$97*100</f>
        <v>106.84039087947883</v>
      </c>
      <c r="G104" s="122">
        <f>G97/$C$97*100</f>
        <v>108.14332247557003</v>
      </c>
      <c r="H104" s="122"/>
      <c r="K104" s="36"/>
      <c r="L104" s="91"/>
    </row>
    <row r="105" spans="1:12" s="92" customFormat="1" x14ac:dyDescent="0.2">
      <c r="A105" s="90"/>
      <c r="B105" s="90"/>
      <c r="C105" s="90"/>
      <c r="D105" s="90"/>
      <c r="E105" s="90"/>
      <c r="F105" s="90"/>
      <c r="G105" s="90"/>
      <c r="H105" s="90"/>
      <c r="K105" s="91"/>
      <c r="L105" s="91"/>
    </row>
    <row r="106" spans="1:12" s="92" customFormat="1" x14ac:dyDescent="0.2">
      <c r="K106" s="91"/>
      <c r="L106" s="91"/>
    </row>
    <row r="107" spans="1:12" s="92" customFormat="1" ht="24.95" customHeight="1" x14ac:dyDescent="0.2">
      <c r="B107" s="94" t="s">
        <v>272</v>
      </c>
      <c r="K107" s="91"/>
      <c r="L107" s="91"/>
    </row>
    <row r="108" spans="1:12" s="92" customFormat="1" ht="25.5" x14ac:dyDescent="0.2">
      <c r="B108" s="97" t="s">
        <v>27</v>
      </c>
      <c r="C108" s="106">
        <v>2017</v>
      </c>
      <c r="D108" s="106">
        <v>2018</v>
      </c>
      <c r="E108" s="106">
        <v>2019</v>
      </c>
      <c r="F108" s="106">
        <v>2020</v>
      </c>
      <c r="G108" s="106">
        <v>2021</v>
      </c>
      <c r="H108" s="99" t="s">
        <v>179</v>
      </c>
      <c r="I108" s="99" t="s">
        <v>180</v>
      </c>
      <c r="K108" s="107"/>
      <c r="L108" s="108"/>
    </row>
    <row r="109" spans="1:12" s="92" customFormat="1" x14ac:dyDescent="0.2">
      <c r="B109" s="91" t="s">
        <v>94</v>
      </c>
      <c r="C109" s="36">
        <f>'[1]3. Servizio turistico'!C49</f>
        <v>127</v>
      </c>
      <c r="D109" s="36">
        <f>'[1]3. Servizio turistico'!D49</f>
        <v>133</v>
      </c>
      <c r="E109" s="36">
        <f>'[1]3. Servizio turistico'!E49</f>
        <v>135</v>
      </c>
      <c r="F109" s="36">
        <f>'[1]3. Servizio turistico'!F49</f>
        <v>139</v>
      </c>
      <c r="G109" s="36">
        <f>'[1]3. Servizio turistico'!G49</f>
        <v>137</v>
      </c>
      <c r="H109" s="36">
        <f>G109-C109</f>
        <v>10</v>
      </c>
      <c r="I109" s="35">
        <f>(G109-C109)/C109</f>
        <v>7.874015748031496E-2</v>
      </c>
    </row>
    <row r="110" spans="1:12" s="92" customFormat="1" x14ac:dyDescent="0.2">
      <c r="B110" s="91" t="s">
        <v>95</v>
      </c>
      <c r="C110" s="36">
        <f>'[1]3. Servizio turistico'!C50</f>
        <v>1195</v>
      </c>
      <c r="D110" s="36">
        <f>'[1]3. Servizio turistico'!D50</f>
        <v>1191</v>
      </c>
      <c r="E110" s="36">
        <f>'[1]3. Servizio turistico'!E50</f>
        <v>1201</v>
      </c>
      <c r="F110" s="36">
        <f>'[1]3. Servizio turistico'!F50</f>
        <v>1207</v>
      </c>
      <c r="G110" s="36">
        <f>'[1]3. Servizio turistico'!G50</f>
        <v>1194</v>
      </c>
      <c r="H110" s="36">
        <f>G110-C110</f>
        <v>-1</v>
      </c>
      <c r="I110" s="35">
        <f>(G110-C110)/C110</f>
        <v>-8.3682008368200832E-4</v>
      </c>
    </row>
    <row r="111" spans="1:12" s="92" customFormat="1" x14ac:dyDescent="0.2">
      <c r="B111" s="91" t="s">
        <v>96</v>
      </c>
      <c r="C111" s="36">
        <f>'[1]3. Servizio turistico'!C51</f>
        <v>306</v>
      </c>
      <c r="D111" s="36">
        <f>'[1]3. Servizio turistico'!D51</f>
        <v>311</v>
      </c>
      <c r="E111" s="36">
        <f>'[1]3. Servizio turistico'!E51</f>
        <v>320</v>
      </c>
      <c r="F111" s="36">
        <f>'[1]3. Servizio turistico'!F51</f>
        <v>312</v>
      </c>
      <c r="G111" s="36">
        <f>'[1]3. Servizio turistico'!G51</f>
        <v>310</v>
      </c>
      <c r="H111" s="36">
        <f>G111-C111</f>
        <v>4</v>
      </c>
      <c r="I111" s="35">
        <f>(G111-C111)/C111</f>
        <v>1.3071895424836602E-2</v>
      </c>
    </row>
    <row r="112" spans="1:12" s="92" customFormat="1" x14ac:dyDescent="0.2">
      <c r="B112" s="109" t="s">
        <v>98</v>
      </c>
      <c r="C112" s="21">
        <f t="shared" ref="C112" si="25">SUM(C109:C111)</f>
        <v>1628</v>
      </c>
      <c r="D112" s="21">
        <f t="shared" ref="D112:G112" si="26">SUM(D109:D111)</f>
        <v>1635</v>
      </c>
      <c r="E112" s="21">
        <f t="shared" si="26"/>
        <v>1656</v>
      </c>
      <c r="F112" s="21">
        <f t="shared" si="26"/>
        <v>1658</v>
      </c>
      <c r="G112" s="21">
        <f t="shared" si="26"/>
        <v>1641</v>
      </c>
      <c r="H112" s="21">
        <f>G112-C112</f>
        <v>13</v>
      </c>
      <c r="I112" s="110">
        <f>(G112-C112)/C112</f>
        <v>7.9852579852579854E-3</v>
      </c>
    </row>
    <row r="113" spans="1:12" s="92" customFormat="1" ht="24.95" customHeight="1" x14ac:dyDescent="0.2">
      <c r="B113" s="111" t="s">
        <v>55</v>
      </c>
      <c r="C113" s="33"/>
      <c r="D113" s="33"/>
      <c r="E113" s="33"/>
      <c r="F113" s="33"/>
      <c r="G113" s="33"/>
      <c r="H113" s="33"/>
      <c r="I113" s="112"/>
      <c r="K113" s="36"/>
      <c r="L113" s="35"/>
    </row>
    <row r="114" spans="1:12" s="92" customFormat="1" x14ac:dyDescent="0.2">
      <c r="B114" s="91"/>
      <c r="K114" s="91"/>
      <c r="L114" s="91"/>
    </row>
    <row r="115" spans="1:12" s="92" customFormat="1" x14ac:dyDescent="0.2">
      <c r="A115" s="90"/>
      <c r="B115" s="52"/>
      <c r="C115" s="52">
        <v>2017</v>
      </c>
      <c r="D115" s="52">
        <v>2018</v>
      </c>
      <c r="E115" s="52">
        <v>2019</v>
      </c>
      <c r="F115" s="52">
        <v>2020</v>
      </c>
      <c r="G115" s="136">
        <v>2021</v>
      </c>
      <c r="H115" s="52"/>
      <c r="K115" s="91"/>
      <c r="L115" s="91"/>
    </row>
    <row r="116" spans="1:12" s="92" customFormat="1" x14ac:dyDescent="0.2">
      <c r="A116" s="90"/>
      <c r="B116" s="52" t="s">
        <v>94</v>
      </c>
      <c r="C116" s="122">
        <f>C109/$C$109*100</f>
        <v>100</v>
      </c>
      <c r="D116" s="122">
        <f t="shared" ref="D116:E116" si="27">D109/$C$109*100</f>
        <v>104.72440944881889</v>
      </c>
      <c r="E116" s="122">
        <f t="shared" si="27"/>
        <v>106.29921259842521</v>
      </c>
      <c r="F116" s="122">
        <f>F109/$C$109*100</f>
        <v>109.44881889763781</v>
      </c>
      <c r="G116" s="122">
        <f>G109/$C$109*100</f>
        <v>107.87401574803151</v>
      </c>
      <c r="H116" s="52"/>
      <c r="K116" s="91"/>
      <c r="L116" s="91"/>
    </row>
    <row r="117" spans="1:12" s="92" customFormat="1" x14ac:dyDescent="0.2">
      <c r="A117" s="90"/>
      <c r="B117" s="52" t="s">
        <v>97</v>
      </c>
      <c r="C117" s="122">
        <f>C110/$C$110*100</f>
        <v>100</v>
      </c>
      <c r="D117" s="122">
        <f t="shared" ref="D117:E117" si="28">D110/$C$110*100</f>
        <v>99.665271966527186</v>
      </c>
      <c r="E117" s="122">
        <f t="shared" si="28"/>
        <v>100.50209205020921</v>
      </c>
      <c r="F117" s="122">
        <f>F110/$C$110*100</f>
        <v>101.0041841004184</v>
      </c>
      <c r="G117" s="122">
        <f>G110/$C$110*100</f>
        <v>99.9163179916318</v>
      </c>
      <c r="H117" s="52"/>
      <c r="K117" s="91"/>
      <c r="L117" s="91"/>
    </row>
    <row r="118" spans="1:12" s="92" customFormat="1" x14ac:dyDescent="0.2">
      <c r="A118" s="90"/>
      <c r="B118" s="52" t="s">
        <v>96</v>
      </c>
      <c r="C118" s="122">
        <f>C111/$C$111*100</f>
        <v>100</v>
      </c>
      <c r="D118" s="122">
        <f t="shared" ref="D118:E118" si="29">D111/$C$111*100</f>
        <v>101.63398692810458</v>
      </c>
      <c r="E118" s="122">
        <f t="shared" si="29"/>
        <v>104.57516339869282</v>
      </c>
      <c r="F118" s="122">
        <f>F111/$C$111*100</f>
        <v>101.96078431372548</v>
      </c>
      <c r="G118" s="122">
        <f>G111/$C$111*100</f>
        <v>101.30718954248366</v>
      </c>
      <c r="H118" s="52"/>
      <c r="K118" s="91"/>
      <c r="L118" s="91"/>
    </row>
    <row r="119" spans="1:12" s="92" customFormat="1" x14ac:dyDescent="0.2">
      <c r="A119" s="90"/>
      <c r="B119" s="52"/>
      <c r="C119" s="52"/>
      <c r="D119" s="52"/>
      <c r="E119" s="52"/>
      <c r="F119" s="52"/>
      <c r="G119" s="52"/>
      <c r="H119" s="52"/>
    </row>
    <row r="120" spans="1:12" s="92" customFormat="1" x14ac:dyDescent="0.2"/>
    <row r="121" spans="1:12" s="92" customFormat="1" x14ac:dyDescent="0.2"/>
    <row r="122" spans="1:12" s="92" customFormat="1" x14ac:dyDescent="0.2"/>
    <row r="123" spans="1:12" s="92" customFormat="1" x14ac:dyDescent="0.2"/>
    <row r="124" spans="1:12" s="92" customFormat="1" x14ac:dyDescent="0.2"/>
  </sheetData>
  <sheetProtection sheet="1" objects="1" scenarios="1"/>
  <mergeCells count="18">
    <mergeCell ref="B2:T4"/>
    <mergeCell ref="B7:B8"/>
    <mergeCell ref="C7:D8"/>
    <mergeCell ref="E7:J7"/>
    <mergeCell ref="E8:F8"/>
    <mergeCell ref="G8:H8"/>
    <mergeCell ref="I8:J8"/>
    <mergeCell ref="K8:L8"/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</mergeCells>
  <pageMargins left="0.7" right="0.7" top="0.75" bottom="0.75" header="0.3" footer="0.3"/>
  <pageSetup paperSize="9" scale="4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49D18-DDBF-4BCF-9950-B7118D3CB263}">
  <sheetPr>
    <tabColor theme="0"/>
    <pageSetUpPr fitToPage="1"/>
  </sheetPr>
  <dimension ref="B2:T73"/>
  <sheetViews>
    <sheetView zoomScaleNormal="100" zoomScalePageLayoutView="125" workbookViewId="0">
      <selection activeCell="E49" sqref="E49"/>
    </sheetView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30.25" style="1" customWidth="1"/>
    <col min="7" max="7" width="21.875" style="1" customWidth="1"/>
    <col min="8" max="8" width="10.375" style="1" customWidth="1"/>
    <col min="9" max="9" width="8.75" style="90" customWidth="1"/>
    <col min="10" max="10" width="15.375" style="90" customWidth="1"/>
    <col min="11" max="11" width="11.75" style="90" customWidth="1"/>
    <col min="12" max="12" width="20.625" style="90" customWidth="1"/>
    <col min="13" max="13" width="24.875" style="90" customWidth="1"/>
    <col min="14" max="14" width="26.25" style="90" customWidth="1"/>
    <col min="15" max="15" width="13.75" style="90" customWidth="1"/>
    <col min="16" max="16" width="28" style="90" customWidth="1"/>
    <col min="17" max="17" width="32.375" style="90" customWidth="1"/>
    <col min="18" max="18" width="32.625" style="90" customWidth="1"/>
    <col min="19" max="19" width="8.75" style="90"/>
    <col min="20" max="16384" width="8.75" style="1"/>
  </cols>
  <sheetData>
    <row r="2" spans="2:20" ht="12.75" customHeight="1" x14ac:dyDescent="0.2">
      <c r="B2" s="149" t="s">
        <v>202</v>
      </c>
      <c r="C2" s="149"/>
      <c r="D2" s="149"/>
      <c r="E2" s="149"/>
      <c r="F2" s="149"/>
      <c r="G2" s="149"/>
      <c r="H2" s="71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71"/>
    </row>
    <row r="3" spans="2:20" ht="12.75" customHeight="1" x14ac:dyDescent="0.2">
      <c r="B3" s="149"/>
      <c r="C3" s="149"/>
      <c r="D3" s="149"/>
      <c r="E3" s="149"/>
      <c r="F3" s="149"/>
      <c r="G3" s="149"/>
      <c r="H3" s="71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71"/>
    </row>
    <row r="4" spans="2:20" ht="12.75" customHeight="1" x14ac:dyDescent="0.2">
      <c r="B4" s="149"/>
      <c r="C4" s="149"/>
      <c r="D4" s="149"/>
      <c r="E4" s="149"/>
      <c r="F4" s="149"/>
      <c r="G4" s="149"/>
      <c r="H4" s="71"/>
      <c r="I4" s="113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71"/>
    </row>
    <row r="5" spans="2:20" x14ac:dyDescent="0.2"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2:20" ht="24.95" customHeight="1" x14ac:dyDescent="0.2">
      <c r="B6" s="72" t="s">
        <v>227</v>
      </c>
      <c r="J6" s="126" t="s">
        <v>29</v>
      </c>
      <c r="K6" s="126" t="s">
        <v>4</v>
      </c>
      <c r="L6" s="126" t="s">
        <v>13</v>
      </c>
      <c r="M6" s="126" t="s">
        <v>14</v>
      </c>
      <c r="N6" s="126" t="s">
        <v>15</v>
      </c>
      <c r="O6" s="126" t="s">
        <v>5</v>
      </c>
      <c r="P6" s="126" t="s">
        <v>39</v>
      </c>
      <c r="Q6" s="126" t="s">
        <v>40</v>
      </c>
      <c r="R6" s="127" t="s">
        <v>79</v>
      </c>
      <c r="S6" s="52"/>
    </row>
    <row r="7" spans="2:20" x14ac:dyDescent="0.2">
      <c r="B7" s="72"/>
      <c r="J7" s="128" t="s">
        <v>60</v>
      </c>
      <c r="K7" s="129">
        <v>0.81514739521557444</v>
      </c>
      <c r="L7" s="130">
        <f>SUM(L8:L13)</f>
        <v>1564</v>
      </c>
      <c r="M7" s="130">
        <f>SUM(M8:M13)</f>
        <v>18402</v>
      </c>
      <c r="N7" s="129">
        <f t="shared" ref="N7:N25" si="0">L7/M7</f>
        <v>8.4990761873709381E-2</v>
      </c>
      <c r="O7" s="129">
        <f t="shared" ref="O7:O25" si="1">N7/$R$7</f>
        <v>0.81514739521557444</v>
      </c>
      <c r="P7" s="131">
        <f>$L$49</f>
        <v>8856</v>
      </c>
      <c r="Q7" s="131">
        <f>$N$49</f>
        <v>84938</v>
      </c>
      <c r="R7" s="125">
        <f>P7/Q7</f>
        <v>0.10426428689161506</v>
      </c>
      <c r="S7" s="52"/>
    </row>
    <row r="8" spans="2:20" ht="24.95" customHeight="1" x14ac:dyDescent="0.2">
      <c r="B8" s="72"/>
      <c r="F8" s="23" t="s">
        <v>42</v>
      </c>
      <c r="G8" s="24" t="s">
        <v>41</v>
      </c>
      <c r="J8" s="132" t="s">
        <v>73</v>
      </c>
      <c r="K8" s="133">
        <v>0.9027718179818186</v>
      </c>
      <c r="L8" s="131">
        <f>L31</f>
        <v>601</v>
      </c>
      <c r="M8" s="131">
        <f>N31</f>
        <v>6385</v>
      </c>
      <c r="N8" s="133">
        <f t="shared" si="0"/>
        <v>9.4126859827721218E-2</v>
      </c>
      <c r="O8" s="133">
        <f t="shared" si="1"/>
        <v>0.9027718179818186</v>
      </c>
      <c r="P8" s="52"/>
      <c r="Q8" s="52"/>
      <c r="R8" s="52"/>
      <c r="S8" s="52"/>
    </row>
    <row r="9" spans="2:20" ht="24.95" customHeight="1" x14ac:dyDescent="0.2">
      <c r="B9" s="72"/>
      <c r="F9" s="73" t="s">
        <v>28</v>
      </c>
      <c r="G9" s="73"/>
      <c r="J9" s="132" t="s">
        <v>74</v>
      </c>
      <c r="K9" s="133">
        <v>0.70073761204241525</v>
      </c>
      <c r="L9" s="131">
        <f t="shared" ref="L9:L13" si="2">L32</f>
        <v>131</v>
      </c>
      <c r="M9" s="131">
        <f t="shared" ref="M9:M13" si="3">N32</f>
        <v>1793</v>
      </c>
      <c r="N9" s="133">
        <f t="shared" si="0"/>
        <v>7.3061907417735633E-2</v>
      </c>
      <c r="O9" s="133">
        <f t="shared" si="1"/>
        <v>0.70073761204241525</v>
      </c>
      <c r="P9" s="52"/>
      <c r="Q9" s="52"/>
      <c r="R9" s="52"/>
      <c r="S9" s="52"/>
    </row>
    <row r="10" spans="2:20" x14ac:dyDescent="0.2">
      <c r="B10" s="72"/>
      <c r="F10" s="1" t="s">
        <v>20</v>
      </c>
      <c r="G10" s="74">
        <v>1.5105113039645657</v>
      </c>
      <c r="J10" s="132" t="s">
        <v>75</v>
      </c>
      <c r="K10" s="133">
        <v>0.75856183789110621</v>
      </c>
      <c r="L10" s="131">
        <f t="shared" si="2"/>
        <v>87</v>
      </c>
      <c r="M10" s="131">
        <f t="shared" si="3"/>
        <v>1100</v>
      </c>
      <c r="N10" s="133">
        <f t="shared" si="0"/>
        <v>7.9090909090909087E-2</v>
      </c>
      <c r="O10" s="133">
        <f t="shared" si="1"/>
        <v>0.75856183789110621</v>
      </c>
      <c r="P10" s="52"/>
      <c r="Q10" s="52"/>
      <c r="R10" s="52"/>
      <c r="S10" s="52"/>
    </row>
    <row r="11" spans="2:20" x14ac:dyDescent="0.2">
      <c r="B11" s="72"/>
      <c r="F11" s="1" t="s">
        <v>19</v>
      </c>
      <c r="G11" s="74">
        <v>0.93065340390447504</v>
      </c>
      <c r="J11" s="132" t="s">
        <v>76</v>
      </c>
      <c r="K11" s="133">
        <v>0.80250437473468661</v>
      </c>
      <c r="L11" s="131">
        <f t="shared" si="2"/>
        <v>185</v>
      </c>
      <c r="M11" s="131">
        <f t="shared" si="3"/>
        <v>2211</v>
      </c>
      <c r="N11" s="133">
        <f t="shared" si="0"/>
        <v>8.3672546359113517E-2</v>
      </c>
      <c r="O11" s="133">
        <f t="shared" si="1"/>
        <v>0.80250437473468661</v>
      </c>
      <c r="P11" s="52"/>
      <c r="Q11" s="52"/>
      <c r="R11" s="52"/>
      <c r="S11" s="52"/>
    </row>
    <row r="12" spans="2:20" x14ac:dyDescent="0.2">
      <c r="B12" s="72"/>
      <c r="F12" s="1" t="s">
        <v>21</v>
      </c>
      <c r="G12" s="74">
        <v>0.89569063778821034</v>
      </c>
      <c r="J12" s="132" t="s">
        <v>77</v>
      </c>
      <c r="K12" s="133">
        <v>0.7843835774791359</v>
      </c>
      <c r="L12" s="131">
        <f t="shared" si="2"/>
        <v>255</v>
      </c>
      <c r="M12" s="131">
        <f t="shared" si="3"/>
        <v>3118</v>
      </c>
      <c r="N12" s="133">
        <f t="shared" si="0"/>
        <v>8.1783194355355998E-2</v>
      </c>
      <c r="O12" s="133">
        <f t="shared" si="1"/>
        <v>0.7843835774791359</v>
      </c>
      <c r="P12" s="52"/>
      <c r="Q12" s="52"/>
      <c r="R12" s="52"/>
      <c r="S12" s="52"/>
    </row>
    <row r="13" spans="2:20" ht="13.5" customHeight="1" x14ac:dyDescent="0.2">
      <c r="B13" s="72"/>
      <c r="F13" s="1" t="s">
        <v>61</v>
      </c>
      <c r="G13" s="74">
        <v>0.81514739521557444</v>
      </c>
      <c r="J13" s="132" t="s">
        <v>78</v>
      </c>
      <c r="K13" s="133">
        <v>0.77081912562647803</v>
      </c>
      <c r="L13" s="131">
        <f t="shared" si="2"/>
        <v>305</v>
      </c>
      <c r="M13" s="131">
        <f t="shared" si="3"/>
        <v>3795</v>
      </c>
      <c r="N13" s="133">
        <f t="shared" si="0"/>
        <v>8.0368906455862976E-2</v>
      </c>
      <c r="O13" s="133">
        <f t="shared" si="1"/>
        <v>0.77081912562647803</v>
      </c>
      <c r="P13" s="52"/>
      <c r="Q13" s="52"/>
      <c r="R13" s="52"/>
      <c r="S13" s="52"/>
    </row>
    <row r="14" spans="2:20" ht="27" customHeight="1" x14ac:dyDescent="0.2">
      <c r="F14" s="75" t="s">
        <v>29</v>
      </c>
      <c r="G14" s="75"/>
      <c r="J14" s="128" t="s">
        <v>25</v>
      </c>
      <c r="K14" s="129">
        <v>0.92951667866169463</v>
      </c>
      <c r="L14" s="130">
        <f>'3. Servizio turistico'!$G$84</f>
        <v>3299</v>
      </c>
      <c r="M14" s="130">
        <f>Macrosettori!$G$88</f>
        <v>34040</v>
      </c>
      <c r="N14" s="129">
        <f t="shared" si="0"/>
        <v>9.691539365452409E-2</v>
      </c>
      <c r="O14" s="129">
        <f t="shared" si="1"/>
        <v>0.92951667866169463</v>
      </c>
      <c r="P14" s="52"/>
      <c r="Q14" s="52"/>
      <c r="R14" s="52"/>
      <c r="S14" s="52"/>
    </row>
    <row r="15" spans="2:20" ht="13.5" customHeight="1" x14ac:dyDescent="0.2">
      <c r="F15" s="17" t="s">
        <v>52</v>
      </c>
      <c r="G15" s="76">
        <v>1.5720366930490497</v>
      </c>
      <c r="J15" s="128" t="s">
        <v>38</v>
      </c>
      <c r="K15" s="129">
        <v>1.5094051268381539</v>
      </c>
      <c r="L15" s="130">
        <f>'3. Servizio turistico'!$G$98</f>
        <v>2352</v>
      </c>
      <c r="M15" s="130">
        <f>Macrosettori!$G$103</f>
        <v>14945</v>
      </c>
      <c r="N15" s="129">
        <f t="shared" si="0"/>
        <v>0.15737704918032788</v>
      </c>
      <c r="O15" s="129">
        <f t="shared" si="1"/>
        <v>1.5094051268381539</v>
      </c>
      <c r="P15" s="52"/>
      <c r="Q15" s="52"/>
      <c r="R15" s="52"/>
      <c r="S15" s="52"/>
    </row>
    <row r="16" spans="2:20" ht="13.5" customHeight="1" x14ac:dyDescent="0.2">
      <c r="F16" s="1" t="s">
        <v>51</v>
      </c>
      <c r="G16" s="74">
        <v>1.442982342727386</v>
      </c>
      <c r="J16" s="52" t="s">
        <v>19</v>
      </c>
      <c r="K16" s="133">
        <v>0.90713466584919344</v>
      </c>
      <c r="L16" s="131">
        <f>L37</f>
        <v>1592</v>
      </c>
      <c r="M16" s="131">
        <f>N37</f>
        <v>16832</v>
      </c>
      <c r="N16" s="125">
        <f t="shared" si="0"/>
        <v>9.4581749049429661E-2</v>
      </c>
      <c r="O16" s="133">
        <f t="shared" si="1"/>
        <v>0.90713466584919344</v>
      </c>
      <c r="P16" s="52"/>
      <c r="Q16" s="52"/>
      <c r="R16" s="52"/>
      <c r="S16" s="52"/>
    </row>
    <row r="17" spans="6:19" ht="13.5" customHeight="1" x14ac:dyDescent="0.2">
      <c r="F17" s="1" t="s">
        <v>23</v>
      </c>
      <c r="G17" s="74">
        <v>1.1163921068750571</v>
      </c>
      <c r="J17" s="52" t="s">
        <v>51</v>
      </c>
      <c r="K17" s="133">
        <v>1.442982342727386</v>
      </c>
      <c r="L17" s="131">
        <f t="shared" ref="L17:L20" si="4">L38</f>
        <v>883</v>
      </c>
      <c r="M17" s="131">
        <f t="shared" ref="M17:M20" si="5">N38</f>
        <v>5869</v>
      </c>
      <c r="N17" s="125">
        <f t="shared" si="0"/>
        <v>0.15045152496166297</v>
      </c>
      <c r="O17" s="133">
        <f t="shared" si="1"/>
        <v>1.442982342727386</v>
      </c>
      <c r="P17" s="52"/>
      <c r="Q17" s="52"/>
      <c r="R17" s="52"/>
      <c r="S17" s="52"/>
    </row>
    <row r="18" spans="6:19" ht="13.5" customHeight="1" x14ac:dyDescent="0.2">
      <c r="F18" s="1" t="s">
        <v>53</v>
      </c>
      <c r="G18" s="74">
        <v>1.0018394009485829</v>
      </c>
      <c r="J18" s="52" t="s">
        <v>23</v>
      </c>
      <c r="K18" s="133">
        <v>1.1163921068750571</v>
      </c>
      <c r="L18" s="131">
        <f t="shared" si="4"/>
        <v>269</v>
      </c>
      <c r="M18" s="131">
        <f t="shared" si="5"/>
        <v>2311</v>
      </c>
      <c r="N18" s="125">
        <f t="shared" si="0"/>
        <v>0.11639982691475552</v>
      </c>
      <c r="O18" s="133">
        <f t="shared" si="1"/>
        <v>1.1163921068750571</v>
      </c>
      <c r="P18" s="52"/>
      <c r="Q18" s="52"/>
      <c r="R18" s="52"/>
      <c r="S18" s="52"/>
    </row>
    <row r="19" spans="6:19" ht="13.5" customHeight="1" x14ac:dyDescent="0.2">
      <c r="F19" s="1" t="s">
        <v>21</v>
      </c>
      <c r="G19" s="74">
        <v>0.97928750972440437</v>
      </c>
      <c r="J19" s="52" t="s">
        <v>52</v>
      </c>
      <c r="K19" s="133">
        <v>1.5720366930490497</v>
      </c>
      <c r="L19" s="131">
        <f t="shared" si="4"/>
        <v>1782</v>
      </c>
      <c r="M19" s="131">
        <f t="shared" si="5"/>
        <v>10872</v>
      </c>
      <c r="N19" s="125">
        <f t="shared" si="0"/>
        <v>0.16390728476821192</v>
      </c>
      <c r="O19" s="133">
        <f t="shared" si="1"/>
        <v>1.5720366930490497</v>
      </c>
      <c r="P19" s="52"/>
      <c r="Q19" s="52"/>
      <c r="R19" s="52"/>
      <c r="S19" s="52"/>
    </row>
    <row r="20" spans="6:19" ht="13.5" customHeight="1" x14ac:dyDescent="0.2">
      <c r="F20" s="1" t="s">
        <v>19</v>
      </c>
      <c r="G20" s="74">
        <v>0.90713466584919344</v>
      </c>
      <c r="J20" s="52" t="s">
        <v>6</v>
      </c>
      <c r="K20" s="133">
        <v>0.82359271898191844</v>
      </c>
      <c r="L20" s="131">
        <f t="shared" si="4"/>
        <v>1125</v>
      </c>
      <c r="M20" s="131">
        <f t="shared" si="5"/>
        <v>13101</v>
      </c>
      <c r="N20" s="125">
        <f t="shared" si="0"/>
        <v>8.5871307533776045E-2</v>
      </c>
      <c r="O20" s="133">
        <f t="shared" si="1"/>
        <v>0.82359271898191844</v>
      </c>
      <c r="P20" s="52"/>
      <c r="Q20" s="52"/>
      <c r="R20" s="52"/>
      <c r="S20" s="52"/>
    </row>
    <row r="21" spans="6:19" ht="13.5" customHeight="1" x14ac:dyDescent="0.2">
      <c r="F21" s="1" t="s">
        <v>73</v>
      </c>
      <c r="G21" s="74">
        <v>0.9027718179818186</v>
      </c>
      <c r="J21" s="128" t="s">
        <v>27</v>
      </c>
      <c r="K21" s="129">
        <v>0.89674948840537361</v>
      </c>
      <c r="L21" s="130">
        <f>SUM(L22:L24)</f>
        <v>1641</v>
      </c>
      <c r="M21" s="130">
        <f>SUM(M22:M24)</f>
        <v>17551</v>
      </c>
      <c r="N21" s="129">
        <f t="shared" si="0"/>
        <v>9.3498945929006899E-2</v>
      </c>
      <c r="O21" s="129">
        <f t="shared" si="1"/>
        <v>0.89674948840537361</v>
      </c>
      <c r="P21" s="52"/>
      <c r="Q21" s="52"/>
      <c r="R21" s="52"/>
      <c r="S21" s="52"/>
    </row>
    <row r="22" spans="6:19" ht="13.5" customHeight="1" x14ac:dyDescent="0.2">
      <c r="F22" s="17" t="s">
        <v>6</v>
      </c>
      <c r="G22" s="74">
        <v>0.82359271898191844</v>
      </c>
      <c r="J22" s="52" t="s">
        <v>21</v>
      </c>
      <c r="K22" s="133">
        <v>0.97928750972440437</v>
      </c>
      <c r="L22" s="131">
        <f>L42</f>
        <v>587</v>
      </c>
      <c r="M22" s="125">
        <f>N42</f>
        <v>5749</v>
      </c>
      <c r="N22" s="125">
        <f t="shared" si="0"/>
        <v>0.10210471386328057</v>
      </c>
      <c r="O22" s="133">
        <f t="shared" si="1"/>
        <v>0.97928750972440437</v>
      </c>
      <c r="P22" s="52"/>
      <c r="Q22" s="52"/>
      <c r="R22" s="52"/>
      <c r="S22" s="52"/>
    </row>
    <row r="23" spans="6:19" ht="13.5" customHeight="1" x14ac:dyDescent="0.2">
      <c r="F23" s="1" t="s">
        <v>76</v>
      </c>
      <c r="G23" s="74">
        <v>0.80250437473468661</v>
      </c>
      <c r="J23" s="52" t="s">
        <v>53</v>
      </c>
      <c r="K23" s="133">
        <v>1.0018394009485829</v>
      </c>
      <c r="L23" s="131">
        <f t="shared" ref="L23:L24" si="6">L43</f>
        <v>579</v>
      </c>
      <c r="M23" s="125">
        <f t="shared" ref="M23:M24" si="7">N43</f>
        <v>5543</v>
      </c>
      <c r="N23" s="125">
        <f t="shared" si="0"/>
        <v>0.10445607071982681</v>
      </c>
      <c r="O23" s="133">
        <f t="shared" si="1"/>
        <v>1.0018394009485829</v>
      </c>
      <c r="P23" s="52"/>
      <c r="Q23" s="52"/>
      <c r="R23" s="52"/>
      <c r="S23" s="52"/>
    </row>
    <row r="24" spans="6:19" ht="13.5" customHeight="1" x14ac:dyDescent="0.2">
      <c r="F24" s="1" t="s">
        <v>77</v>
      </c>
      <c r="G24" s="74">
        <v>0.7843835774791359</v>
      </c>
      <c r="J24" s="52" t="s">
        <v>50</v>
      </c>
      <c r="K24" s="133">
        <v>0.72786876148571888</v>
      </c>
      <c r="L24" s="131">
        <f t="shared" si="6"/>
        <v>475</v>
      </c>
      <c r="M24" s="125">
        <f t="shared" si="7"/>
        <v>6259</v>
      </c>
      <c r="N24" s="125">
        <f t="shared" si="0"/>
        <v>7.5890717366991531E-2</v>
      </c>
      <c r="O24" s="133">
        <f t="shared" si="1"/>
        <v>0.72786876148571888</v>
      </c>
      <c r="P24" s="52"/>
      <c r="Q24" s="52"/>
      <c r="R24" s="52"/>
      <c r="S24" s="52"/>
    </row>
    <row r="25" spans="6:19" ht="13.5" customHeight="1" x14ac:dyDescent="0.2">
      <c r="F25" s="1" t="s">
        <v>78</v>
      </c>
      <c r="G25" s="74">
        <v>0.77081912562647803</v>
      </c>
      <c r="J25" s="128" t="s">
        <v>30</v>
      </c>
      <c r="K25" s="129">
        <v>1</v>
      </c>
      <c r="L25" s="130">
        <f>L49</f>
        <v>8856</v>
      </c>
      <c r="M25" s="130">
        <f>N49</f>
        <v>84938</v>
      </c>
      <c r="N25" s="129">
        <f t="shared" si="0"/>
        <v>0.10426428689161506</v>
      </c>
      <c r="O25" s="129">
        <f t="shared" si="1"/>
        <v>1</v>
      </c>
      <c r="P25" s="52"/>
      <c r="Q25" s="52"/>
      <c r="R25" s="52"/>
      <c r="S25" s="52"/>
    </row>
    <row r="26" spans="6:19" ht="13.5" customHeight="1" x14ac:dyDescent="0.2">
      <c r="F26" s="1" t="s">
        <v>75</v>
      </c>
      <c r="G26" s="74">
        <v>0.75856183789110621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6:19" ht="13.5" customHeight="1" x14ac:dyDescent="0.2">
      <c r="F27" s="1" t="s">
        <v>50</v>
      </c>
      <c r="G27" s="74">
        <v>0.72786876148571888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6:19" ht="13.5" customHeight="1" x14ac:dyDescent="0.2">
      <c r="F28" s="1" t="s">
        <v>74</v>
      </c>
      <c r="G28" s="74">
        <v>0.70073761204241525</v>
      </c>
      <c r="J28" s="134" t="s">
        <v>29</v>
      </c>
      <c r="K28" s="171" t="s">
        <v>99</v>
      </c>
      <c r="L28" s="171"/>
      <c r="M28" s="171" t="s">
        <v>3</v>
      </c>
      <c r="N28" s="171"/>
      <c r="O28" s="52"/>
      <c r="P28" s="52"/>
      <c r="Q28" s="52"/>
      <c r="R28" s="52"/>
      <c r="S28" s="52"/>
    </row>
    <row r="29" spans="6:19" ht="3.75" customHeight="1" x14ac:dyDescent="0.2">
      <c r="F29" s="13"/>
      <c r="G29" s="1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6:19" x14ac:dyDescent="0.2">
      <c r="F30" s="17"/>
      <c r="G30" s="76"/>
      <c r="J30" s="52"/>
      <c r="K30" s="134"/>
      <c r="L30" s="128">
        <v>2021</v>
      </c>
      <c r="M30" s="128"/>
      <c r="N30" s="128">
        <v>2021</v>
      </c>
      <c r="O30" s="52"/>
      <c r="P30" s="52"/>
      <c r="Q30" s="52"/>
      <c r="R30" s="52"/>
      <c r="S30" s="52"/>
    </row>
    <row r="31" spans="6:19" x14ac:dyDescent="0.2">
      <c r="G31" s="74"/>
      <c r="J31" s="132" t="s">
        <v>73</v>
      </c>
      <c r="K31" s="122"/>
      <c r="L31" s="122">
        <f>'[1]3. Specializzazione'!C10</f>
        <v>601</v>
      </c>
      <c r="M31" s="122"/>
      <c r="N31" s="122">
        <f>'[1]3. Specializzazione'!D10</f>
        <v>6385</v>
      </c>
      <c r="O31" s="52"/>
      <c r="P31" s="52"/>
      <c r="Q31" s="52"/>
      <c r="R31" s="52"/>
      <c r="S31" s="52"/>
    </row>
    <row r="32" spans="6:19" x14ac:dyDescent="0.2">
      <c r="G32" s="74"/>
      <c r="J32" s="132" t="s">
        <v>74</v>
      </c>
      <c r="K32" s="122"/>
      <c r="L32" s="122">
        <f>'[1]3. Specializzazione'!C11</f>
        <v>131</v>
      </c>
      <c r="M32" s="122"/>
      <c r="N32" s="122">
        <f>'[1]3. Specializzazione'!D11</f>
        <v>1793</v>
      </c>
      <c r="O32" s="52"/>
      <c r="P32" s="52"/>
      <c r="Q32" s="52"/>
      <c r="R32" s="52"/>
      <c r="S32" s="52"/>
    </row>
    <row r="33" spans="2:19" x14ac:dyDescent="0.2">
      <c r="G33" s="74"/>
      <c r="J33" s="132" t="s">
        <v>75</v>
      </c>
      <c r="K33" s="122"/>
      <c r="L33" s="122">
        <f>'[1]3. Specializzazione'!C12</f>
        <v>87</v>
      </c>
      <c r="M33" s="122"/>
      <c r="N33" s="122">
        <f>'[1]3. Specializzazione'!D12</f>
        <v>1100</v>
      </c>
      <c r="O33" s="52"/>
      <c r="P33" s="52"/>
      <c r="Q33" s="52"/>
      <c r="R33" s="52"/>
      <c r="S33" s="52"/>
    </row>
    <row r="34" spans="2:19" x14ac:dyDescent="0.2">
      <c r="J34" s="132" t="s">
        <v>76</v>
      </c>
      <c r="K34" s="122"/>
      <c r="L34" s="122">
        <f>'[1]3. Specializzazione'!C13</f>
        <v>185</v>
      </c>
      <c r="M34" s="122"/>
      <c r="N34" s="122">
        <f>'[1]3. Specializzazione'!D13</f>
        <v>2211</v>
      </c>
      <c r="O34" s="52"/>
      <c r="P34" s="52"/>
      <c r="Q34" s="52"/>
      <c r="R34" s="52"/>
      <c r="S34" s="52"/>
    </row>
    <row r="35" spans="2:19" x14ac:dyDescent="0.2">
      <c r="J35" s="132" t="s">
        <v>77</v>
      </c>
      <c r="K35" s="122"/>
      <c r="L35" s="122">
        <f>'[1]3. Specializzazione'!C14</f>
        <v>255</v>
      </c>
      <c r="M35" s="122"/>
      <c r="N35" s="122">
        <f>'[1]3. Specializzazione'!D14</f>
        <v>3118</v>
      </c>
      <c r="O35" s="52"/>
      <c r="P35" s="52"/>
      <c r="Q35" s="52"/>
      <c r="R35" s="52"/>
      <c r="S35" s="52"/>
    </row>
    <row r="36" spans="2:19" ht="22.5" customHeight="1" x14ac:dyDescent="0.2">
      <c r="F36" s="77" t="s">
        <v>71</v>
      </c>
      <c r="G36" s="78" t="s">
        <v>72</v>
      </c>
      <c r="J36" s="132" t="s">
        <v>78</v>
      </c>
      <c r="K36" s="122"/>
      <c r="L36" s="122">
        <f>'[1]3. Specializzazione'!C15</f>
        <v>305</v>
      </c>
      <c r="M36" s="122"/>
      <c r="N36" s="122">
        <f>'[1]3. Specializzazione'!D15</f>
        <v>3795</v>
      </c>
      <c r="O36" s="52"/>
      <c r="P36" s="52"/>
      <c r="Q36" s="52"/>
      <c r="R36" s="52"/>
      <c r="S36" s="52"/>
    </row>
    <row r="37" spans="2:19" ht="13.5" customHeight="1" x14ac:dyDescent="0.2">
      <c r="F37" s="79"/>
      <c r="G37" s="80" t="s">
        <v>44</v>
      </c>
      <c r="J37" s="52" t="s">
        <v>19</v>
      </c>
      <c r="K37" s="122"/>
      <c r="L37" s="122">
        <f>'[1]3. Specializzazione'!C16</f>
        <v>1592</v>
      </c>
      <c r="M37" s="122"/>
      <c r="N37" s="122">
        <f>'[1]3. Specializzazione'!D16</f>
        <v>16832</v>
      </c>
      <c r="O37" s="52"/>
      <c r="P37" s="52"/>
      <c r="Q37" s="52"/>
      <c r="R37" s="52"/>
      <c r="S37" s="52"/>
    </row>
    <row r="38" spans="2:19" ht="13.5" customHeight="1" x14ac:dyDescent="0.2">
      <c r="F38" s="81"/>
      <c r="G38" s="82" t="s">
        <v>43</v>
      </c>
      <c r="J38" s="52" t="s">
        <v>51</v>
      </c>
      <c r="K38" s="122"/>
      <c r="L38" s="122">
        <f>'[1]3. Specializzazione'!C17</f>
        <v>883</v>
      </c>
      <c r="M38" s="122"/>
      <c r="N38" s="122">
        <f>'[1]3. Specializzazione'!D17</f>
        <v>5869</v>
      </c>
      <c r="O38" s="52"/>
      <c r="P38" s="52"/>
      <c r="Q38" s="52"/>
      <c r="R38" s="52"/>
      <c r="S38" s="52"/>
    </row>
    <row r="39" spans="2:19" ht="13.5" customHeight="1" x14ac:dyDescent="0.2">
      <c r="F39" s="83"/>
      <c r="G39" s="82" t="s">
        <v>46</v>
      </c>
      <c r="J39" s="52" t="s">
        <v>23</v>
      </c>
      <c r="K39" s="122"/>
      <c r="L39" s="122">
        <f>'[1]3. Specializzazione'!C18</f>
        <v>269</v>
      </c>
      <c r="M39" s="122"/>
      <c r="N39" s="122">
        <f>'[1]3. Specializzazione'!D18</f>
        <v>2311</v>
      </c>
      <c r="O39" s="52"/>
      <c r="P39" s="52"/>
      <c r="Q39" s="52"/>
      <c r="R39" s="52"/>
      <c r="S39" s="52"/>
    </row>
    <row r="40" spans="2:19" ht="13.5" customHeight="1" x14ac:dyDescent="0.2">
      <c r="F40" s="84"/>
      <c r="G40" s="82" t="s">
        <v>47</v>
      </c>
      <c r="J40" s="52" t="s">
        <v>52</v>
      </c>
      <c r="K40" s="122"/>
      <c r="L40" s="122">
        <f>'[1]3. Specializzazione'!C19</f>
        <v>1782</v>
      </c>
      <c r="M40" s="122"/>
      <c r="N40" s="122">
        <f>'[1]3. Specializzazione'!D19</f>
        <v>10872</v>
      </c>
      <c r="O40" s="52"/>
      <c r="P40" s="52"/>
      <c r="Q40" s="52"/>
      <c r="R40" s="52"/>
      <c r="S40" s="52"/>
    </row>
    <row r="41" spans="2:19" ht="13.5" customHeight="1" x14ac:dyDescent="0.2">
      <c r="F41" s="85"/>
      <c r="G41" s="86" t="s">
        <v>45</v>
      </c>
      <c r="J41" s="52" t="s">
        <v>6</v>
      </c>
      <c r="K41" s="122"/>
      <c r="L41" s="122">
        <f>'[1]3. Specializzazione'!C20</f>
        <v>1125</v>
      </c>
      <c r="M41" s="122"/>
      <c r="N41" s="122">
        <f>'[1]3. Specializzazione'!D20</f>
        <v>13101</v>
      </c>
      <c r="O41" s="52"/>
      <c r="P41" s="52"/>
      <c r="Q41" s="52"/>
      <c r="R41" s="52"/>
      <c r="S41" s="52"/>
    </row>
    <row r="42" spans="2:19" x14ac:dyDescent="0.2">
      <c r="J42" s="52" t="s">
        <v>21</v>
      </c>
      <c r="K42" s="122"/>
      <c r="L42" s="122">
        <f>'[1]3. Specializzazione'!C21</f>
        <v>587</v>
      </c>
      <c r="M42" s="52"/>
      <c r="N42" s="122">
        <f>'[1]3. Specializzazione'!D21</f>
        <v>5749</v>
      </c>
      <c r="O42" s="52"/>
      <c r="P42" s="52"/>
      <c r="Q42" s="52"/>
      <c r="R42" s="52"/>
      <c r="S42" s="52"/>
    </row>
    <row r="43" spans="2:19" x14ac:dyDescent="0.2">
      <c r="B43" s="87"/>
      <c r="C43" s="87"/>
      <c r="D43" s="87"/>
      <c r="E43" s="87"/>
      <c r="F43" s="87"/>
      <c r="G43" s="87"/>
      <c r="J43" s="52" t="s">
        <v>53</v>
      </c>
      <c r="K43" s="122"/>
      <c r="L43" s="122">
        <f>'[1]3. Specializzazione'!C22</f>
        <v>579</v>
      </c>
      <c r="M43" s="122"/>
      <c r="N43" s="122">
        <f>'[1]3. Specializzazione'!D22</f>
        <v>5543</v>
      </c>
      <c r="O43" s="52"/>
      <c r="P43" s="52"/>
      <c r="Q43" s="52"/>
      <c r="R43" s="52"/>
      <c r="S43" s="52"/>
    </row>
    <row r="44" spans="2:19" x14ac:dyDescent="0.2">
      <c r="J44" s="52" t="s">
        <v>50</v>
      </c>
      <c r="K44" s="122"/>
      <c r="L44" s="122">
        <f>'[1]3. Specializzazione'!C23</f>
        <v>475</v>
      </c>
      <c r="M44" s="122"/>
      <c r="N44" s="122">
        <f>'[1]3. Specializzazione'!D23</f>
        <v>6259</v>
      </c>
      <c r="O44" s="52"/>
      <c r="P44" s="52"/>
      <c r="Q44" s="52"/>
      <c r="R44" s="52"/>
      <c r="S44" s="52"/>
    </row>
    <row r="45" spans="2:19" x14ac:dyDescent="0.2">
      <c r="B45" s="137" t="s">
        <v>280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2:19" x14ac:dyDescent="0.2">
      <c r="J46" s="134" t="s">
        <v>30</v>
      </c>
      <c r="K46" s="52"/>
      <c r="L46" s="52"/>
      <c r="M46" s="52"/>
      <c r="N46" s="52"/>
      <c r="O46" s="52"/>
      <c r="P46" s="52"/>
      <c r="Q46" s="52"/>
      <c r="R46" s="52"/>
      <c r="S46" s="52"/>
    </row>
    <row r="47" spans="2:19" x14ac:dyDescent="0.2">
      <c r="J47" s="52"/>
      <c r="K47" s="171" t="s">
        <v>99</v>
      </c>
      <c r="L47" s="171"/>
      <c r="M47" s="171" t="s">
        <v>3</v>
      </c>
      <c r="N47" s="171"/>
      <c r="O47" s="52"/>
      <c r="P47" s="52"/>
      <c r="Q47" s="52"/>
      <c r="R47" s="52"/>
      <c r="S47" s="52"/>
    </row>
    <row r="48" spans="2:19" x14ac:dyDescent="0.2">
      <c r="C48" s="89"/>
      <c r="D48" s="89"/>
      <c r="E48" s="89"/>
      <c r="F48" s="89"/>
      <c r="G48" s="89"/>
      <c r="H48" s="89"/>
      <c r="J48" s="52"/>
      <c r="K48" s="128"/>
      <c r="L48" s="128">
        <v>2021</v>
      </c>
      <c r="M48" s="128"/>
      <c r="N48" s="128">
        <v>2021</v>
      </c>
      <c r="O48" s="52"/>
      <c r="P48" s="52"/>
      <c r="Q48" s="52"/>
      <c r="R48" s="52"/>
      <c r="S48" s="52"/>
    </row>
    <row r="49" spans="2:19" x14ac:dyDescent="0.2">
      <c r="J49" s="52" t="s">
        <v>18</v>
      </c>
      <c r="K49" s="122"/>
      <c r="L49" s="122">
        <f t="shared" ref="L49:N49" si="8">SUM(L31:L44)</f>
        <v>8856</v>
      </c>
      <c r="M49" s="122"/>
      <c r="N49" s="122">
        <f t="shared" si="8"/>
        <v>84938</v>
      </c>
      <c r="O49" s="52"/>
      <c r="P49" s="52"/>
      <c r="Q49" s="52"/>
      <c r="R49" s="52"/>
      <c r="S49" s="52"/>
    </row>
    <row r="50" spans="2:19" x14ac:dyDescent="0.2">
      <c r="B50" s="88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2:19" x14ac:dyDescent="0.2"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2:19" x14ac:dyDescent="0.2">
      <c r="J52" s="134" t="s">
        <v>11</v>
      </c>
      <c r="K52" s="52"/>
      <c r="L52" s="52"/>
      <c r="M52" s="52"/>
      <c r="N52" s="52"/>
      <c r="O52" s="52"/>
      <c r="P52" s="52"/>
      <c r="Q52" s="52"/>
      <c r="R52" s="52"/>
      <c r="S52" s="52"/>
    </row>
    <row r="53" spans="2:19" x14ac:dyDescent="0.2"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x14ac:dyDescent="0.2">
      <c r="J54" s="132" t="s">
        <v>52</v>
      </c>
      <c r="K54" s="133">
        <v>1.5720366930490497</v>
      </c>
      <c r="L54" s="52"/>
      <c r="M54" s="52"/>
      <c r="N54" s="52"/>
      <c r="O54" s="52"/>
      <c r="P54" s="52"/>
      <c r="Q54" s="52"/>
      <c r="R54" s="52"/>
      <c r="S54" s="52"/>
    </row>
    <row r="55" spans="2:19" x14ac:dyDescent="0.2">
      <c r="J55" s="52" t="s">
        <v>51</v>
      </c>
      <c r="K55" s="133">
        <v>1.442982342727386</v>
      </c>
      <c r="L55" s="52"/>
      <c r="M55" s="52"/>
      <c r="N55" s="52"/>
      <c r="O55" s="52"/>
      <c r="P55" s="52"/>
      <c r="Q55" s="52"/>
      <c r="R55" s="52"/>
      <c r="S55" s="52"/>
    </row>
    <row r="56" spans="2:19" x14ac:dyDescent="0.2">
      <c r="J56" s="132" t="s">
        <v>23</v>
      </c>
      <c r="K56" s="133">
        <v>1.1163921068750571</v>
      </c>
      <c r="L56" s="52"/>
      <c r="M56" s="52"/>
      <c r="N56" s="52"/>
      <c r="O56" s="52"/>
      <c r="P56" s="52"/>
      <c r="Q56" s="52"/>
      <c r="R56" s="52"/>
      <c r="S56" s="52"/>
    </row>
    <row r="57" spans="2:19" x14ac:dyDescent="0.2">
      <c r="J57" s="132" t="s">
        <v>53</v>
      </c>
      <c r="K57" s="133">
        <v>1.0018394009485829</v>
      </c>
      <c r="L57" s="52"/>
      <c r="M57" s="52"/>
      <c r="N57" s="52"/>
      <c r="O57" s="52"/>
      <c r="P57" s="52"/>
      <c r="Q57" s="52"/>
      <c r="R57" s="52"/>
      <c r="S57" s="52"/>
    </row>
    <row r="58" spans="2:19" x14ac:dyDescent="0.2">
      <c r="J58" s="52" t="s">
        <v>21</v>
      </c>
      <c r="K58" s="133">
        <v>0.97928750972440437</v>
      </c>
      <c r="L58" s="52"/>
      <c r="M58" s="52"/>
      <c r="N58" s="52"/>
      <c r="O58" s="52"/>
      <c r="P58" s="52"/>
      <c r="Q58" s="52"/>
      <c r="R58" s="52"/>
      <c r="S58" s="52"/>
    </row>
    <row r="59" spans="2:19" x14ac:dyDescent="0.2">
      <c r="J59" s="132" t="s">
        <v>19</v>
      </c>
      <c r="K59" s="133">
        <v>0.90713466584919344</v>
      </c>
      <c r="L59" s="52"/>
      <c r="M59" s="52"/>
      <c r="N59" s="52"/>
      <c r="O59" s="52"/>
      <c r="P59" s="52"/>
      <c r="Q59" s="52"/>
      <c r="R59" s="52"/>
      <c r="S59" s="52"/>
    </row>
    <row r="60" spans="2:19" x14ac:dyDescent="0.2">
      <c r="J60" s="52" t="s">
        <v>73</v>
      </c>
      <c r="K60" s="133">
        <v>0.9027718179818186</v>
      </c>
      <c r="L60" s="52"/>
      <c r="M60" s="52"/>
      <c r="N60" s="52"/>
      <c r="O60" s="52"/>
      <c r="P60" s="52"/>
      <c r="Q60" s="52"/>
      <c r="R60" s="52"/>
      <c r="S60" s="52"/>
    </row>
    <row r="61" spans="2:19" x14ac:dyDescent="0.2">
      <c r="J61" s="132" t="s">
        <v>6</v>
      </c>
      <c r="K61" s="133">
        <v>0.82359271898191844</v>
      </c>
      <c r="L61" s="52"/>
      <c r="M61" s="52"/>
      <c r="N61" s="52"/>
      <c r="O61" s="52"/>
      <c r="P61" s="52"/>
      <c r="Q61" s="52"/>
      <c r="R61" s="52"/>
      <c r="S61" s="52"/>
    </row>
    <row r="62" spans="2:19" x14ac:dyDescent="0.2">
      <c r="J62" s="52" t="s">
        <v>76</v>
      </c>
      <c r="K62" s="133">
        <v>0.80250437473468661</v>
      </c>
      <c r="L62" s="52"/>
      <c r="M62" s="52"/>
      <c r="N62" s="52"/>
      <c r="O62" s="52"/>
      <c r="P62" s="52"/>
      <c r="Q62" s="52"/>
      <c r="R62" s="52"/>
      <c r="S62" s="52"/>
    </row>
    <row r="63" spans="2:19" x14ac:dyDescent="0.2">
      <c r="J63" s="52" t="s">
        <v>77</v>
      </c>
      <c r="K63" s="133">
        <v>0.7843835774791359</v>
      </c>
      <c r="L63" s="52"/>
      <c r="M63" s="52"/>
      <c r="N63" s="52"/>
      <c r="O63" s="52"/>
      <c r="P63" s="52"/>
      <c r="Q63" s="52"/>
      <c r="R63" s="52"/>
      <c r="S63" s="52"/>
    </row>
    <row r="64" spans="2:19" x14ac:dyDescent="0.2">
      <c r="J64" s="52" t="s">
        <v>78</v>
      </c>
      <c r="K64" s="133">
        <v>0.77081912562647803</v>
      </c>
      <c r="L64" s="52"/>
      <c r="M64" s="52"/>
      <c r="N64" s="52"/>
      <c r="O64" s="52"/>
      <c r="P64" s="52"/>
      <c r="Q64" s="52"/>
      <c r="R64" s="52"/>
      <c r="S64" s="52"/>
    </row>
    <row r="65" spans="10:19" x14ac:dyDescent="0.2">
      <c r="J65" s="52" t="s">
        <v>75</v>
      </c>
      <c r="K65" s="133">
        <v>0.75856183789110621</v>
      </c>
      <c r="L65" s="52"/>
      <c r="M65" s="52"/>
      <c r="N65" s="52"/>
      <c r="O65" s="52"/>
      <c r="P65" s="52"/>
      <c r="Q65" s="52"/>
      <c r="R65" s="52"/>
      <c r="S65" s="52"/>
    </row>
    <row r="66" spans="10:19" x14ac:dyDescent="0.2">
      <c r="J66" s="132" t="s">
        <v>50</v>
      </c>
      <c r="K66" s="133">
        <v>0.72786876148571888</v>
      </c>
      <c r="L66" s="52"/>
      <c r="M66" s="52"/>
      <c r="N66" s="52"/>
      <c r="O66" s="52"/>
      <c r="P66" s="52"/>
      <c r="Q66" s="52"/>
      <c r="R66" s="52"/>
      <c r="S66" s="52"/>
    </row>
    <row r="67" spans="10:19" x14ac:dyDescent="0.2">
      <c r="J67" s="52" t="s">
        <v>74</v>
      </c>
      <c r="K67" s="133">
        <v>0.70073761204241525</v>
      </c>
      <c r="L67" s="52"/>
      <c r="M67" s="52"/>
      <c r="N67" s="52"/>
      <c r="O67" s="52"/>
      <c r="P67" s="52"/>
      <c r="Q67" s="52"/>
      <c r="R67" s="52"/>
      <c r="S67" s="52"/>
    </row>
    <row r="68" spans="10:19" x14ac:dyDescent="0.2"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0:19" x14ac:dyDescent="0.2">
      <c r="J69" s="52"/>
      <c r="K69" s="52"/>
      <c r="L69" s="52"/>
      <c r="M69" s="52"/>
      <c r="N69" s="52"/>
      <c r="O69" s="52"/>
      <c r="P69" s="52"/>
      <c r="Q69" s="52"/>
      <c r="R69" s="52"/>
      <c r="S69" s="52"/>
    </row>
    <row r="70" spans="10:19" x14ac:dyDescent="0.2"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0:19" x14ac:dyDescent="0.2"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0:19" x14ac:dyDescent="0.2"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0:19" x14ac:dyDescent="0.2">
      <c r="J73" s="52"/>
      <c r="K73" s="52"/>
      <c r="L73" s="52"/>
      <c r="M73" s="52"/>
      <c r="N73" s="52"/>
      <c r="O73" s="52"/>
      <c r="P73" s="52"/>
      <c r="Q73" s="52"/>
      <c r="R73" s="52"/>
      <c r="S73" s="52"/>
    </row>
  </sheetData>
  <sheetProtection sheet="1" objects="1" scenarios="1"/>
  <sortState xmlns:xlrd2="http://schemas.microsoft.com/office/spreadsheetml/2017/richdata2" ref="J54:K67">
    <sortCondition descending="1" ref="K54:K67"/>
  </sortState>
  <mergeCells count="5">
    <mergeCell ref="B2:G4"/>
    <mergeCell ref="K28:L28"/>
    <mergeCell ref="M28:N28"/>
    <mergeCell ref="K47:L47"/>
    <mergeCell ref="M47:N47"/>
  </mergeCells>
  <pageMargins left="0.7" right="0.7" top="0.75" bottom="0.75" header="0.3" footer="0.3"/>
  <pageSetup paperSize="9"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C1F0-8A93-4C11-B09E-59F344CFD0E2}">
  <sheetPr>
    <tabColor theme="0"/>
    <pageSetUpPr fitToPage="1"/>
  </sheetPr>
  <dimension ref="B2:T25"/>
  <sheetViews>
    <sheetView workbookViewId="0">
      <selection activeCell="F31" sqref="F31:G31"/>
    </sheetView>
  </sheetViews>
  <sheetFormatPr defaultColWidth="9" defaultRowHeight="12.75" x14ac:dyDescent="0.2"/>
  <cols>
    <col min="1" max="1" width="4.125" style="32" customWidth="1"/>
    <col min="2" max="2" width="30.5" style="32" bestFit="1" customWidth="1"/>
    <col min="3" max="21" width="8.125" style="32" customWidth="1"/>
    <col min="22" max="23" width="7.25" style="32" customWidth="1"/>
    <col min="24" max="16384" width="9" style="32"/>
  </cols>
  <sheetData>
    <row r="2" spans="2:20" ht="12.75" customHeight="1" x14ac:dyDescent="0.2">
      <c r="B2" s="149" t="s">
        <v>203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S2" s="39"/>
      <c r="T2" s="39"/>
    </row>
    <row r="3" spans="2:20" ht="12.75" customHeight="1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S3" s="39"/>
      <c r="T3" s="39"/>
    </row>
    <row r="4" spans="2:20" ht="12.75" customHeight="1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S4" s="39"/>
      <c r="T4" s="39"/>
    </row>
    <row r="5" spans="2:20" x14ac:dyDescent="0.2">
      <c r="S5" s="39"/>
      <c r="T5" s="39"/>
    </row>
    <row r="6" spans="2:20" s="39" customFormat="1" ht="24.95" customHeight="1" x14ac:dyDescent="0.2">
      <c r="B6" s="177" t="s">
        <v>228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32"/>
      <c r="P6" s="32"/>
      <c r="Q6" s="32"/>
      <c r="R6" s="32"/>
    </row>
    <row r="7" spans="2:20" ht="15" customHeight="1" x14ac:dyDescent="0.2">
      <c r="B7" s="159" t="s">
        <v>93</v>
      </c>
      <c r="C7" s="167" t="s">
        <v>34</v>
      </c>
      <c r="D7" s="167"/>
      <c r="E7" s="167"/>
      <c r="F7" s="166" t="s">
        <v>16</v>
      </c>
      <c r="G7" s="166"/>
      <c r="H7" s="166"/>
      <c r="I7" s="166"/>
      <c r="J7" s="166"/>
      <c r="K7" s="166"/>
      <c r="L7" s="166"/>
      <c r="M7" s="166"/>
      <c r="N7" s="166"/>
    </row>
    <row r="8" spans="2:20" ht="30.75" customHeight="1" x14ac:dyDescent="0.2">
      <c r="B8" s="160"/>
      <c r="C8" s="168"/>
      <c r="D8" s="168"/>
      <c r="E8" s="168"/>
      <c r="F8" s="163" t="s">
        <v>94</v>
      </c>
      <c r="G8" s="163"/>
      <c r="H8" s="163"/>
      <c r="I8" s="169" t="s">
        <v>95</v>
      </c>
      <c r="J8" s="169"/>
      <c r="K8" s="169"/>
      <c r="L8" s="169" t="s">
        <v>96</v>
      </c>
      <c r="M8" s="169"/>
      <c r="N8" s="169"/>
    </row>
    <row r="9" spans="2:20" ht="42" customHeight="1" x14ac:dyDescent="0.2">
      <c r="B9" s="6"/>
      <c r="C9" s="98" t="s">
        <v>189</v>
      </c>
      <c r="D9" s="99" t="s">
        <v>174</v>
      </c>
      <c r="E9" s="99" t="s">
        <v>175</v>
      </c>
      <c r="F9" s="98" t="s">
        <v>189</v>
      </c>
      <c r="G9" s="99" t="s">
        <v>174</v>
      </c>
      <c r="H9" s="99" t="s">
        <v>175</v>
      </c>
      <c r="I9" s="98" t="s">
        <v>189</v>
      </c>
      <c r="J9" s="99" t="s">
        <v>174</v>
      </c>
      <c r="K9" s="99" t="s">
        <v>175</v>
      </c>
      <c r="L9" s="98" t="s">
        <v>189</v>
      </c>
      <c r="M9" s="99" t="s">
        <v>174</v>
      </c>
      <c r="N9" s="99" t="s">
        <v>175</v>
      </c>
    </row>
    <row r="10" spans="2:20" x14ac:dyDescent="0.2">
      <c r="B10" s="1" t="s">
        <v>73</v>
      </c>
      <c r="C10" s="47">
        <f>'[1]3. Delegazioni'!C10</f>
        <v>601</v>
      </c>
      <c r="D10" s="89">
        <f>'[1]3. Delegazioni'!D10</f>
        <v>-3</v>
      </c>
      <c r="E10" s="67">
        <f>'[1]3. Delegazioni'!E10</f>
        <v>-5.0000000000000001E-3</v>
      </c>
      <c r="F10" s="47">
        <f>'[1]3. Delegazioni'!F10</f>
        <v>22</v>
      </c>
      <c r="G10" s="89">
        <f>'[1]3. Delegazioni'!G10</f>
        <v>3</v>
      </c>
      <c r="H10" s="67">
        <f>'[1]3. Delegazioni'!H10</f>
        <v>0.15790000000000001</v>
      </c>
      <c r="I10" s="47">
        <f>'[1]3. Delegazioni'!I10</f>
        <v>443</v>
      </c>
      <c r="J10" s="89">
        <f>'[1]3. Delegazioni'!J10</f>
        <v>-10</v>
      </c>
      <c r="K10" s="67">
        <f>'[1]3. Delegazioni'!K10</f>
        <v>-2.2100000000000002E-2</v>
      </c>
      <c r="L10" s="47">
        <f>'[1]3. Delegazioni'!L10</f>
        <v>136</v>
      </c>
      <c r="M10" s="89">
        <f>'[1]3. Delegazioni'!M10</f>
        <v>4</v>
      </c>
      <c r="N10" s="67">
        <f>'[1]3. Delegazioni'!N10</f>
        <v>3.0300000000000001E-2</v>
      </c>
      <c r="O10" s="47"/>
      <c r="P10" s="89"/>
      <c r="Q10" s="67"/>
      <c r="R10" s="1"/>
      <c r="S10" s="1"/>
    </row>
    <row r="11" spans="2:20" x14ac:dyDescent="0.2">
      <c r="B11" s="1" t="s">
        <v>74</v>
      </c>
      <c r="C11" s="47">
        <f>'[1]3. Delegazioni'!C11</f>
        <v>131</v>
      </c>
      <c r="D11" s="89">
        <f>'[1]3. Delegazioni'!D11</f>
        <v>5</v>
      </c>
      <c r="E11" s="67">
        <f>'[1]3. Delegazioni'!E11</f>
        <v>3.9699999999999999E-2</v>
      </c>
      <c r="F11" s="47">
        <f>'[1]3. Delegazioni'!F11</f>
        <v>16</v>
      </c>
      <c r="G11" s="89">
        <f>'[1]3. Delegazioni'!G11</f>
        <v>1</v>
      </c>
      <c r="H11" s="67">
        <f>'[1]3. Delegazioni'!H11</f>
        <v>6.6699999999999995E-2</v>
      </c>
      <c r="I11" s="47">
        <f>'[1]3. Delegazioni'!I11</f>
        <v>100</v>
      </c>
      <c r="J11" s="89">
        <f>'[1]3. Delegazioni'!J11</f>
        <v>5</v>
      </c>
      <c r="K11" s="67">
        <f>'[1]3. Delegazioni'!K11</f>
        <v>5.2600000000000001E-2</v>
      </c>
      <c r="L11" s="47">
        <f>'[1]3. Delegazioni'!L11</f>
        <v>15</v>
      </c>
      <c r="M11" s="89">
        <f>'[1]3. Delegazioni'!M11</f>
        <v>-1</v>
      </c>
      <c r="N11" s="67">
        <f>'[1]3. Delegazioni'!N11</f>
        <v>-6.25E-2</v>
      </c>
      <c r="O11" s="47"/>
      <c r="P11" s="89"/>
      <c r="Q11" s="67"/>
      <c r="R11" s="1"/>
      <c r="S11" s="1"/>
    </row>
    <row r="12" spans="2:20" x14ac:dyDescent="0.2">
      <c r="B12" s="1" t="s">
        <v>75</v>
      </c>
      <c r="C12" s="47">
        <f>'[1]3. Delegazioni'!C12</f>
        <v>87</v>
      </c>
      <c r="D12" s="89">
        <f>'[1]3. Delegazioni'!D12</f>
        <v>4</v>
      </c>
      <c r="E12" s="67">
        <f>'[1]3. Delegazioni'!E12</f>
        <v>4.82E-2</v>
      </c>
      <c r="F12" s="47">
        <f>'[1]3. Delegazioni'!F12</f>
        <v>10</v>
      </c>
      <c r="G12" s="89">
        <f>'[1]3. Delegazioni'!G12</f>
        <v>0</v>
      </c>
      <c r="H12" s="67">
        <f>'[1]3. Delegazioni'!H12</f>
        <v>0</v>
      </c>
      <c r="I12" s="47">
        <f>'[1]3. Delegazioni'!I12</f>
        <v>67</v>
      </c>
      <c r="J12" s="89">
        <f>'[1]3. Delegazioni'!J12</f>
        <v>4</v>
      </c>
      <c r="K12" s="67">
        <f>'[1]3. Delegazioni'!K12</f>
        <v>6.3500000000000001E-2</v>
      </c>
      <c r="L12" s="47">
        <f>'[1]3. Delegazioni'!L12</f>
        <v>10</v>
      </c>
      <c r="M12" s="89">
        <f>'[1]3. Delegazioni'!M12</f>
        <v>0</v>
      </c>
      <c r="N12" s="67">
        <f>'[1]3. Delegazioni'!N12</f>
        <v>0</v>
      </c>
      <c r="O12" s="47"/>
      <c r="P12" s="89"/>
      <c r="Q12" s="67"/>
      <c r="R12" s="1"/>
      <c r="S12" s="1"/>
    </row>
    <row r="13" spans="2:20" x14ac:dyDescent="0.2">
      <c r="B13" s="1" t="s">
        <v>76</v>
      </c>
      <c r="C13" s="47">
        <f>'[1]3. Delegazioni'!C13</f>
        <v>185</v>
      </c>
      <c r="D13" s="89">
        <f>'[1]3. Delegazioni'!D13</f>
        <v>1</v>
      </c>
      <c r="E13" s="67">
        <f>'[1]3. Delegazioni'!E13</f>
        <v>5.4000000000000003E-3</v>
      </c>
      <c r="F13" s="47">
        <f>'[1]3. Delegazioni'!F13</f>
        <v>19</v>
      </c>
      <c r="G13" s="89">
        <f>'[1]3. Delegazioni'!G13</f>
        <v>2</v>
      </c>
      <c r="H13" s="67">
        <f>'[1]3. Delegazioni'!H13</f>
        <v>0.1176</v>
      </c>
      <c r="I13" s="47">
        <f>'[1]3. Delegazioni'!I13</f>
        <v>144</v>
      </c>
      <c r="J13" s="89">
        <f>'[1]3. Delegazioni'!J13</f>
        <v>0</v>
      </c>
      <c r="K13" s="67">
        <f>'[1]3. Delegazioni'!K13</f>
        <v>0</v>
      </c>
      <c r="L13" s="47">
        <f>'[1]3. Delegazioni'!L13</f>
        <v>22</v>
      </c>
      <c r="M13" s="89">
        <f>'[1]3. Delegazioni'!M13</f>
        <v>-1</v>
      </c>
      <c r="N13" s="67">
        <f>'[1]3. Delegazioni'!N13</f>
        <v>-4.3499999999999997E-2</v>
      </c>
      <c r="O13" s="47"/>
      <c r="P13" s="89"/>
      <c r="Q13" s="67"/>
      <c r="R13" s="1"/>
      <c r="S13" s="1"/>
    </row>
    <row r="14" spans="2:20" x14ac:dyDescent="0.2">
      <c r="B14" s="1" t="s">
        <v>77</v>
      </c>
      <c r="C14" s="47">
        <f>'[1]3. Delegazioni'!C14</f>
        <v>255</v>
      </c>
      <c r="D14" s="89">
        <f>'[1]3. Delegazioni'!D14</f>
        <v>5</v>
      </c>
      <c r="E14" s="67">
        <f>'[1]3. Delegazioni'!E14</f>
        <v>0.02</v>
      </c>
      <c r="F14" s="47">
        <f>'[1]3. Delegazioni'!F14</f>
        <v>27</v>
      </c>
      <c r="G14" s="89">
        <f>'[1]3. Delegazioni'!G14</f>
        <v>2</v>
      </c>
      <c r="H14" s="67">
        <f>'[1]3. Delegazioni'!H14</f>
        <v>0.08</v>
      </c>
      <c r="I14" s="47">
        <f>'[1]3. Delegazioni'!I14</f>
        <v>172</v>
      </c>
      <c r="J14" s="89">
        <f>'[1]3. Delegazioni'!J14</f>
        <v>3</v>
      </c>
      <c r="K14" s="67">
        <f>'[1]3. Delegazioni'!K14</f>
        <v>1.78E-2</v>
      </c>
      <c r="L14" s="47">
        <f>'[1]3. Delegazioni'!L14</f>
        <v>56</v>
      </c>
      <c r="M14" s="89">
        <f>'[1]3. Delegazioni'!M14</f>
        <v>0</v>
      </c>
      <c r="N14" s="67">
        <f>'[1]3. Delegazioni'!N14</f>
        <v>0</v>
      </c>
      <c r="O14" s="47"/>
      <c r="P14" s="89"/>
      <c r="Q14" s="67"/>
      <c r="R14" s="1"/>
      <c r="S14" s="1"/>
    </row>
    <row r="15" spans="2:20" x14ac:dyDescent="0.2">
      <c r="B15" s="1" t="s">
        <v>78</v>
      </c>
      <c r="C15" s="47">
        <f>'[1]3. Delegazioni'!C15</f>
        <v>305</v>
      </c>
      <c r="D15" s="89">
        <f>'[1]3. Delegazioni'!D15</f>
        <v>-6</v>
      </c>
      <c r="E15" s="67">
        <f>'[1]3. Delegazioni'!E15</f>
        <v>-1.9300000000000001E-2</v>
      </c>
      <c r="F15" s="47">
        <f>'[1]3. Delegazioni'!F15</f>
        <v>2</v>
      </c>
      <c r="G15" s="89">
        <f>'[1]3. Delegazioni'!G15</f>
        <v>1</v>
      </c>
      <c r="H15" s="67">
        <f>'[1]3. Delegazioni'!H15</f>
        <v>1</v>
      </c>
      <c r="I15" s="47">
        <f>'[1]3. Delegazioni'!I15</f>
        <v>233</v>
      </c>
      <c r="J15" s="89">
        <f>'[1]3. Delegazioni'!J15</f>
        <v>-8</v>
      </c>
      <c r="K15" s="67">
        <f>'[1]3. Delegazioni'!K15</f>
        <v>-3.32E-2</v>
      </c>
      <c r="L15" s="47">
        <f>'[1]3. Delegazioni'!L15</f>
        <v>70</v>
      </c>
      <c r="M15" s="89">
        <f>'[1]3. Delegazioni'!M15</f>
        <v>1</v>
      </c>
      <c r="N15" s="67">
        <f>'[1]3. Delegazioni'!N15</f>
        <v>1.4500000000000001E-2</v>
      </c>
      <c r="O15" s="47"/>
      <c r="P15" s="89"/>
      <c r="Q15" s="67"/>
      <c r="R15" s="1"/>
      <c r="S15" s="1"/>
    </row>
    <row r="16" spans="2:20" x14ac:dyDescent="0.2">
      <c r="B16" s="1" t="s">
        <v>19</v>
      </c>
      <c r="C16" s="47">
        <f>'[1]3. Delegazioni'!C16</f>
        <v>1592</v>
      </c>
      <c r="D16" s="89">
        <f>'[1]3. Delegazioni'!D16</f>
        <v>1</v>
      </c>
      <c r="E16" s="67">
        <f>'[1]3. Delegazioni'!E16</f>
        <v>5.9999999999999995E-4</v>
      </c>
      <c r="F16" s="47">
        <f>'[1]3. Delegazioni'!F16</f>
        <v>55</v>
      </c>
      <c r="G16" s="89">
        <f>'[1]3. Delegazioni'!G16</f>
        <v>5</v>
      </c>
      <c r="H16" s="67">
        <f>'[1]3. Delegazioni'!H16</f>
        <v>0.1</v>
      </c>
      <c r="I16" s="47">
        <f>'[1]3. Delegazioni'!I16</f>
        <v>1176</v>
      </c>
      <c r="J16" s="89">
        <f>'[1]3. Delegazioni'!J16</f>
        <v>-11</v>
      </c>
      <c r="K16" s="67">
        <f>'[1]3. Delegazioni'!K16</f>
        <v>-9.2999999999999992E-3</v>
      </c>
      <c r="L16" s="47">
        <f>'[1]3. Delegazioni'!L16</f>
        <v>361</v>
      </c>
      <c r="M16" s="89">
        <f>'[1]3. Delegazioni'!M16</f>
        <v>7</v>
      </c>
      <c r="N16" s="67">
        <f>'[1]3. Delegazioni'!N16</f>
        <v>1.9800000000000002E-2</v>
      </c>
    </row>
    <row r="17" spans="2:14" x14ac:dyDescent="0.2">
      <c r="B17" s="1" t="s">
        <v>51</v>
      </c>
      <c r="C17" s="47">
        <f>'[1]3. Delegazioni'!C17</f>
        <v>883</v>
      </c>
      <c r="D17" s="89">
        <f>'[1]3. Delegazioni'!D17</f>
        <v>10</v>
      </c>
      <c r="E17" s="67">
        <f>'[1]3. Delegazioni'!E17</f>
        <v>1.15E-2</v>
      </c>
      <c r="F17" s="47">
        <f>'[1]3. Delegazioni'!F17</f>
        <v>186</v>
      </c>
      <c r="G17" s="89">
        <f>'[1]3. Delegazioni'!G17</f>
        <v>11</v>
      </c>
      <c r="H17" s="67">
        <f>'[1]3. Delegazioni'!H17</f>
        <v>6.2899999999999998E-2</v>
      </c>
      <c r="I17" s="47">
        <f>'[1]3. Delegazioni'!I17</f>
        <v>572</v>
      </c>
      <c r="J17" s="89">
        <f>'[1]3. Delegazioni'!J17</f>
        <v>-4</v>
      </c>
      <c r="K17" s="67">
        <f>'[1]3. Delegazioni'!K17</f>
        <v>-6.8999999999999999E-3</v>
      </c>
      <c r="L17" s="47">
        <f>'[1]3. Delegazioni'!L17</f>
        <v>125</v>
      </c>
      <c r="M17" s="89">
        <f>'[1]3. Delegazioni'!M17</f>
        <v>3</v>
      </c>
      <c r="N17" s="67">
        <f>'[1]3. Delegazioni'!N17</f>
        <v>2.46E-2</v>
      </c>
    </row>
    <row r="18" spans="2:14" x14ac:dyDescent="0.2">
      <c r="B18" s="1" t="s">
        <v>23</v>
      </c>
      <c r="C18" s="47">
        <f>'[1]3. Delegazioni'!C18</f>
        <v>269</v>
      </c>
      <c r="D18" s="89">
        <f>'[1]3. Delegazioni'!D18</f>
        <v>6</v>
      </c>
      <c r="E18" s="67">
        <f>'[1]3. Delegazioni'!E18</f>
        <v>2.2800000000000001E-2</v>
      </c>
      <c r="F18" s="47">
        <f>'[1]3. Delegazioni'!F18</f>
        <v>27</v>
      </c>
      <c r="G18" s="89">
        <f>'[1]3. Delegazioni'!G18</f>
        <v>2</v>
      </c>
      <c r="H18" s="67">
        <f>'[1]3. Delegazioni'!H18</f>
        <v>0.08</v>
      </c>
      <c r="I18" s="47">
        <f>'[1]3. Delegazioni'!I18</f>
        <v>206</v>
      </c>
      <c r="J18" s="89">
        <f>'[1]3. Delegazioni'!J18</f>
        <v>3</v>
      </c>
      <c r="K18" s="67">
        <f>'[1]3. Delegazioni'!K18</f>
        <v>1.4800000000000001E-2</v>
      </c>
      <c r="L18" s="47">
        <f>'[1]3. Delegazioni'!L18</f>
        <v>36</v>
      </c>
      <c r="M18" s="89">
        <f>'[1]3. Delegazioni'!M18</f>
        <v>1</v>
      </c>
      <c r="N18" s="67">
        <f>'[1]3. Delegazioni'!N18</f>
        <v>2.86E-2</v>
      </c>
    </row>
    <row r="19" spans="2:14" x14ac:dyDescent="0.2">
      <c r="B19" s="1" t="s">
        <v>52</v>
      </c>
      <c r="C19" s="47">
        <f>'[1]3. Delegazioni'!C19</f>
        <v>1782</v>
      </c>
      <c r="D19" s="89">
        <f>'[1]3. Delegazioni'!D19</f>
        <v>-10</v>
      </c>
      <c r="E19" s="67">
        <f>'[1]3. Delegazioni'!E19</f>
        <v>-5.5999999999999999E-3</v>
      </c>
      <c r="F19" s="47">
        <f>'[1]3. Delegazioni'!F19</f>
        <v>326</v>
      </c>
      <c r="G19" s="89">
        <f>'[1]3. Delegazioni'!G19</f>
        <v>-1</v>
      </c>
      <c r="H19" s="67">
        <f>'[1]3. Delegazioni'!H19</f>
        <v>-3.0999999999999999E-3</v>
      </c>
      <c r="I19" s="47">
        <f>'[1]3. Delegazioni'!I19</f>
        <v>1185</v>
      </c>
      <c r="J19" s="89">
        <f>'[1]3. Delegazioni'!J19</f>
        <v>-6</v>
      </c>
      <c r="K19" s="67">
        <f>'[1]3. Delegazioni'!K19</f>
        <v>-5.0000000000000001E-3</v>
      </c>
      <c r="L19" s="47">
        <f>'[1]3. Delegazioni'!L19</f>
        <v>271</v>
      </c>
      <c r="M19" s="89">
        <f>'[1]3. Delegazioni'!M19</f>
        <v>-3</v>
      </c>
      <c r="N19" s="67">
        <f>'[1]3. Delegazioni'!N19</f>
        <v>-1.09E-2</v>
      </c>
    </row>
    <row r="20" spans="2:14" x14ac:dyDescent="0.2">
      <c r="B20" s="1" t="s">
        <v>6</v>
      </c>
      <c r="C20" s="47">
        <f>'[1]3. Delegazioni'!C20</f>
        <v>1125</v>
      </c>
      <c r="D20" s="89">
        <f>'[1]3. Delegazioni'!D20</f>
        <v>20</v>
      </c>
      <c r="E20" s="67">
        <f>'[1]3. Delegazioni'!E20</f>
        <v>1.8100000000000002E-2</v>
      </c>
      <c r="F20" s="47">
        <f>'[1]3. Delegazioni'!F20</f>
        <v>73</v>
      </c>
      <c r="G20" s="89">
        <f>'[1]3. Delegazioni'!G20</f>
        <v>3</v>
      </c>
      <c r="H20" s="67">
        <f>'[1]3. Delegazioni'!H20</f>
        <v>4.2900000000000001E-2</v>
      </c>
      <c r="I20" s="47">
        <f>'[1]3. Delegazioni'!I20</f>
        <v>820</v>
      </c>
      <c r="J20" s="89">
        <f>'[1]3. Delegazioni'!J20</f>
        <v>11</v>
      </c>
      <c r="K20" s="67">
        <f>'[1]3. Delegazioni'!K20</f>
        <v>1.3599999999999999E-2</v>
      </c>
      <c r="L20" s="47">
        <f>'[1]3. Delegazioni'!L20</f>
        <v>232</v>
      </c>
      <c r="M20" s="89">
        <f>'[1]3. Delegazioni'!M20</f>
        <v>6</v>
      </c>
      <c r="N20" s="67">
        <f>'[1]3. Delegazioni'!N20</f>
        <v>2.6499999999999999E-2</v>
      </c>
    </row>
    <row r="21" spans="2:14" x14ac:dyDescent="0.2">
      <c r="B21" s="1" t="s">
        <v>21</v>
      </c>
      <c r="C21" s="47">
        <f>'[1]3. Delegazioni'!C21</f>
        <v>587</v>
      </c>
      <c r="D21" s="89">
        <f>'[1]3. Delegazioni'!D21</f>
        <v>-6</v>
      </c>
      <c r="E21" s="67">
        <f>'[1]3. Delegazioni'!E21</f>
        <v>-1.01E-2</v>
      </c>
      <c r="F21" s="47">
        <f>'[1]3. Delegazioni'!F21</f>
        <v>29</v>
      </c>
      <c r="G21" s="89">
        <f>'[1]3. Delegazioni'!G21</f>
        <v>0</v>
      </c>
      <c r="H21" s="67">
        <f>'[1]3. Delegazioni'!H21</f>
        <v>0</v>
      </c>
      <c r="I21" s="47">
        <f>'[1]3. Delegazioni'!I21</f>
        <v>433</v>
      </c>
      <c r="J21" s="89">
        <f>'[1]3. Delegazioni'!J21</f>
        <v>-6</v>
      </c>
      <c r="K21" s="67">
        <f>'[1]3. Delegazioni'!K21</f>
        <v>-1.37E-2</v>
      </c>
      <c r="L21" s="47">
        <f>'[1]3. Delegazioni'!L21</f>
        <v>125</v>
      </c>
      <c r="M21" s="89">
        <f>'[1]3. Delegazioni'!M21</f>
        <v>0</v>
      </c>
      <c r="N21" s="67">
        <f>'[1]3. Delegazioni'!N21</f>
        <v>0</v>
      </c>
    </row>
    <row r="22" spans="2:14" x14ac:dyDescent="0.2">
      <c r="B22" s="1" t="s">
        <v>53</v>
      </c>
      <c r="C22" s="47">
        <f>'[1]3. Delegazioni'!C22</f>
        <v>579</v>
      </c>
      <c r="D22" s="89">
        <f>'[1]3. Delegazioni'!D22</f>
        <v>-6</v>
      </c>
      <c r="E22" s="67">
        <f>'[1]3. Delegazioni'!E22</f>
        <v>-1.03E-2</v>
      </c>
      <c r="F22" s="47">
        <f>'[1]3. Delegazioni'!F22</f>
        <v>84</v>
      </c>
      <c r="G22" s="89">
        <f>'[1]3. Delegazioni'!G22</f>
        <v>-1</v>
      </c>
      <c r="H22" s="67">
        <f>'[1]3. Delegazioni'!H22</f>
        <v>-1.18E-2</v>
      </c>
      <c r="I22" s="47">
        <f>'[1]3. Delegazioni'!I22</f>
        <v>402</v>
      </c>
      <c r="J22" s="89">
        <f>'[1]3. Delegazioni'!J22</f>
        <v>-2</v>
      </c>
      <c r="K22" s="67">
        <f>'[1]3. Delegazioni'!K22</f>
        <v>-5.0000000000000001E-3</v>
      </c>
      <c r="L22" s="47">
        <f>'[1]3. Delegazioni'!L22</f>
        <v>93</v>
      </c>
      <c r="M22" s="89">
        <f>'[1]3. Delegazioni'!M22</f>
        <v>-3</v>
      </c>
      <c r="N22" s="67">
        <f>'[1]3. Delegazioni'!N22</f>
        <v>-3.1300000000000001E-2</v>
      </c>
    </row>
    <row r="23" spans="2:14" x14ac:dyDescent="0.2">
      <c r="B23" s="1" t="s">
        <v>50</v>
      </c>
      <c r="C23" s="47">
        <f>'[1]3. Delegazioni'!C23</f>
        <v>475</v>
      </c>
      <c r="D23" s="89">
        <f>'[1]3. Delegazioni'!D23</f>
        <v>-5</v>
      </c>
      <c r="E23" s="67">
        <f>'[1]3. Delegazioni'!E23</f>
        <v>-1.04E-2</v>
      </c>
      <c r="F23" s="47">
        <f>'[1]3. Delegazioni'!F23</f>
        <v>24</v>
      </c>
      <c r="G23" s="89">
        <f>'[1]3. Delegazioni'!G23</f>
        <v>-1</v>
      </c>
      <c r="H23" s="67">
        <f>'[1]3. Delegazioni'!H23</f>
        <v>-0.04</v>
      </c>
      <c r="I23" s="47">
        <f>'[1]3. Delegazioni'!I23</f>
        <v>359</v>
      </c>
      <c r="J23" s="89">
        <f>'[1]3. Delegazioni'!J23</f>
        <v>-5</v>
      </c>
      <c r="K23" s="67">
        <f>'[1]3. Delegazioni'!K23</f>
        <v>-1.37E-2</v>
      </c>
      <c r="L23" s="47">
        <f>'[1]3. Delegazioni'!L23</f>
        <v>92</v>
      </c>
      <c r="M23" s="89">
        <f>'[1]3. Delegazioni'!M23</f>
        <v>1</v>
      </c>
      <c r="N23" s="67">
        <f>'[1]3. Delegazioni'!N23</f>
        <v>1.0999999999999999E-2</v>
      </c>
    </row>
    <row r="24" spans="2:14" s="50" customFormat="1" ht="21" customHeight="1" x14ac:dyDescent="0.2">
      <c r="B24" s="49" t="s">
        <v>173</v>
      </c>
      <c r="C24" s="47">
        <f>'3. Servizio turistico'!C25</f>
        <v>8856</v>
      </c>
      <c r="D24" s="89">
        <f>'3. Servizio turistico'!D25</f>
        <v>16</v>
      </c>
      <c r="E24" s="67">
        <f>'3. Servizio turistico'!E25</f>
        <v>1.8099547511312218E-3</v>
      </c>
      <c r="F24" s="47">
        <f>'3. Servizio turistico'!F25</f>
        <v>900</v>
      </c>
      <c r="G24" s="89">
        <f>'3. Servizio turistico'!G25</f>
        <v>27</v>
      </c>
      <c r="H24" s="67">
        <f>'3. Servizio turistico'!H25</f>
        <v>3.0927835051546393E-2</v>
      </c>
      <c r="I24" s="47">
        <f>'3. Servizio turistico'!I25</f>
        <v>6312</v>
      </c>
      <c r="J24" s="89">
        <f>'3. Servizio turistico'!J25</f>
        <v>-26</v>
      </c>
      <c r="K24" s="67">
        <f>'3. Servizio turistico'!K25</f>
        <v>-4.1022404544020195E-3</v>
      </c>
      <c r="L24" s="47">
        <f>'3. Servizio turistico'!L25</f>
        <v>1644</v>
      </c>
      <c r="M24" s="89">
        <f>'3. Servizio turistico'!M25</f>
        <v>15</v>
      </c>
      <c r="N24" s="67">
        <f>'3. Servizio turistico'!N25</f>
        <v>9.2081031307550652E-3</v>
      </c>
    </row>
    <row r="25" spans="2:14" ht="24.95" customHeight="1" x14ac:dyDescent="0.2">
      <c r="B25" s="175" t="s">
        <v>55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</sheetData>
  <sheetProtection sheet="1" objects="1" scenarios="1"/>
  <mergeCells count="9">
    <mergeCell ref="B2:N4"/>
    <mergeCell ref="B25:N25"/>
    <mergeCell ref="B6:N6"/>
    <mergeCell ref="B7:B8"/>
    <mergeCell ref="C7:E8"/>
    <mergeCell ref="F7:N7"/>
    <mergeCell ref="F8:H8"/>
    <mergeCell ref="I8:K8"/>
    <mergeCell ref="L8:N8"/>
  </mergeCells>
  <pageMargins left="0.7" right="0.7" top="0.75" bottom="0.75" header="0.3" footer="0.3"/>
  <pageSetup paperSize="9" scale="6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1DA4F-A2B7-4D75-99C3-2CD2F5A65505}">
  <sheetPr>
    <tabColor theme="1"/>
  </sheetPr>
  <dimension ref="B1:K10"/>
  <sheetViews>
    <sheetView workbookViewId="0"/>
  </sheetViews>
  <sheetFormatPr defaultRowHeight="14.25" x14ac:dyDescent="0.2"/>
  <cols>
    <col min="1" max="16384" width="9" style="44"/>
  </cols>
  <sheetData>
    <row r="1" spans="2:11" s="43" customFormat="1" ht="44.25" customHeight="1" x14ac:dyDescent="0.2">
      <c r="B1" s="42" t="s">
        <v>126</v>
      </c>
    </row>
    <row r="2" spans="2:11" x14ac:dyDescent="0.2"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11" x14ac:dyDescent="0.2">
      <c r="B3" s="62" t="s">
        <v>165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32.25" customHeight="1" x14ac:dyDescent="0.2">
      <c r="B4" s="63" t="s">
        <v>166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x14ac:dyDescent="0.2">
      <c r="B5" s="180" t="s">
        <v>168</v>
      </c>
      <c r="C5" s="180"/>
      <c r="D5" s="180"/>
      <c r="E5" s="180"/>
      <c r="F5" s="180"/>
      <c r="G5" s="180"/>
      <c r="H5" s="180"/>
      <c r="I5" s="180"/>
      <c r="J5" s="180"/>
      <c r="K5" s="180"/>
    </row>
    <row r="6" spans="2:11" x14ac:dyDescent="0.2">
      <c r="B6" s="65" t="s">
        <v>169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x14ac:dyDescent="0.2">
      <c r="B7" s="64" t="s">
        <v>167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x14ac:dyDescent="0.2">
      <c r="B8" s="181" t="s">
        <v>171</v>
      </c>
      <c r="C8" s="181"/>
      <c r="D8" s="181"/>
      <c r="E8" s="181"/>
      <c r="F8" s="181"/>
      <c r="G8" s="181"/>
      <c r="H8" s="181"/>
      <c r="I8" s="181"/>
      <c r="J8" s="181"/>
      <c r="K8" s="181"/>
    </row>
    <row r="9" spans="2:11" x14ac:dyDescent="0.2">
      <c r="B9" s="65" t="s">
        <v>170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x14ac:dyDescent="0.2">
      <c r="B10" s="61"/>
      <c r="C10" s="61"/>
      <c r="D10" s="61"/>
      <c r="E10" s="61"/>
      <c r="F10" s="61"/>
      <c r="G10" s="61"/>
      <c r="H10" s="61"/>
      <c r="I10" s="61"/>
      <c r="J10" s="61"/>
      <c r="K10" s="61"/>
    </row>
  </sheetData>
  <sheetProtection sheet="1" objects="1" scenarios="1"/>
  <mergeCells count="2">
    <mergeCell ref="B5:K5"/>
    <mergeCell ref="B8:K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68716-2A12-43E0-AF26-AAB74CB5E9DB}">
  <sheetPr>
    <tabColor theme="0"/>
    <pageSetUpPr fitToPage="1"/>
  </sheetPr>
  <dimension ref="B2:AA136"/>
  <sheetViews>
    <sheetView zoomScaleNormal="100" zoomScalePageLayoutView="125" workbookViewId="0">
      <selection activeCell="L43" sqref="L43"/>
    </sheetView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7" ht="15" customHeight="1" x14ac:dyDescent="0.2">
      <c r="B2" s="149" t="s">
        <v>204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V2" s="52" t="s">
        <v>56</v>
      </c>
      <c r="W2" s="52"/>
      <c r="X2" s="52"/>
      <c r="Y2" s="52"/>
      <c r="Z2" s="52"/>
      <c r="AA2" s="90"/>
    </row>
    <row r="3" spans="2:27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V3" s="52"/>
      <c r="W3" s="52"/>
      <c r="X3" s="52"/>
      <c r="Y3" s="52"/>
      <c r="Z3" s="52"/>
      <c r="AA3" s="90"/>
    </row>
    <row r="4" spans="2:27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V4" s="52"/>
      <c r="W4" s="52"/>
      <c r="X4" s="52"/>
      <c r="Y4" s="52"/>
      <c r="Z4" s="52"/>
      <c r="AA4" s="90"/>
    </row>
    <row r="5" spans="2:27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52"/>
      <c r="W5" s="52"/>
      <c r="X5" s="52"/>
      <c r="Y5" s="52"/>
      <c r="Z5" s="52"/>
      <c r="AA5" s="90"/>
    </row>
    <row r="6" spans="2:27" s="5" customFormat="1" ht="24.95" customHeight="1" x14ac:dyDescent="0.2">
      <c r="B6" s="3" t="s">
        <v>229</v>
      </c>
      <c r="C6" s="4"/>
      <c r="D6" s="4"/>
      <c r="E6" s="4"/>
      <c r="F6" s="4"/>
      <c r="G6" s="4"/>
      <c r="H6" s="4"/>
      <c r="I6" s="4"/>
      <c r="J6" s="4"/>
      <c r="K6" s="37"/>
      <c r="L6" s="37"/>
      <c r="V6" s="120"/>
      <c r="W6" s="120"/>
      <c r="X6" s="120"/>
      <c r="Y6" s="120"/>
      <c r="Z6" s="120"/>
      <c r="AA6" s="123"/>
    </row>
    <row r="7" spans="2:27" ht="15" customHeight="1" x14ac:dyDescent="0.2">
      <c r="B7" s="159" t="s">
        <v>101</v>
      </c>
      <c r="C7" s="161" t="s">
        <v>34</v>
      </c>
      <c r="D7" s="161"/>
      <c r="E7" s="166" t="s">
        <v>16</v>
      </c>
      <c r="F7" s="166"/>
      <c r="G7" s="166"/>
      <c r="H7" s="166"/>
      <c r="I7" s="166"/>
      <c r="J7" s="166"/>
      <c r="K7" s="17"/>
      <c r="L7" s="17"/>
      <c r="V7" s="52" t="s">
        <v>33</v>
      </c>
      <c r="W7" s="52"/>
      <c r="X7" s="52"/>
      <c r="Y7" s="52"/>
      <c r="Z7" s="52"/>
      <c r="AA7" s="90"/>
    </row>
    <row r="8" spans="2:27" ht="27" customHeight="1" x14ac:dyDescent="0.2">
      <c r="B8" s="160"/>
      <c r="C8" s="162"/>
      <c r="D8" s="162"/>
      <c r="E8" s="169" t="s">
        <v>108</v>
      </c>
      <c r="F8" s="169"/>
      <c r="G8" s="169" t="s">
        <v>109</v>
      </c>
      <c r="H8" s="169"/>
      <c r="I8" s="169" t="s">
        <v>107</v>
      </c>
      <c r="J8" s="169"/>
      <c r="K8" s="164"/>
      <c r="L8" s="164"/>
      <c r="V8" s="52"/>
      <c r="W8" s="52"/>
      <c r="X8" s="52"/>
      <c r="Y8" s="52"/>
      <c r="Z8" s="52"/>
      <c r="AA8" s="90"/>
    </row>
    <row r="9" spans="2:27" ht="35.25" customHeight="1" x14ac:dyDescent="0.2">
      <c r="B9" s="6"/>
      <c r="C9" s="98" t="s">
        <v>189</v>
      </c>
      <c r="D9" s="7" t="s">
        <v>9</v>
      </c>
      <c r="E9" s="98" t="s">
        <v>189</v>
      </c>
      <c r="F9" s="7" t="s">
        <v>9</v>
      </c>
      <c r="G9" s="98" t="s">
        <v>189</v>
      </c>
      <c r="H9" s="7" t="s">
        <v>9</v>
      </c>
      <c r="I9" s="98" t="s">
        <v>189</v>
      </c>
      <c r="J9" s="7" t="s">
        <v>9</v>
      </c>
      <c r="K9" s="34"/>
      <c r="L9" s="25"/>
      <c r="V9" s="132"/>
      <c r="W9" s="132" t="s">
        <v>102</v>
      </c>
      <c r="X9" s="132" t="s">
        <v>103</v>
      </c>
      <c r="Y9" s="132" t="s">
        <v>104</v>
      </c>
      <c r="Z9" s="121"/>
      <c r="AA9" s="90"/>
    </row>
    <row r="10" spans="2:27" x14ac:dyDescent="0.2">
      <c r="B10" s="1" t="s">
        <v>17</v>
      </c>
      <c r="C10" s="47">
        <f>$G$42</f>
        <v>140432</v>
      </c>
      <c r="D10" s="66">
        <v>1</v>
      </c>
      <c r="E10" s="47">
        <f>$G$39</f>
        <v>45556</v>
      </c>
      <c r="F10" s="67">
        <f>E10/$C$10</f>
        <v>0.32439899737951466</v>
      </c>
      <c r="G10" s="47">
        <f>$G$40</f>
        <v>33312</v>
      </c>
      <c r="H10" s="67">
        <f>G10/$C$10</f>
        <v>0.23721089210436369</v>
      </c>
      <c r="I10" s="47">
        <f>$G$41</f>
        <v>61564</v>
      </c>
      <c r="J10" s="67">
        <f>I10/$C$10</f>
        <v>0.4383901105161217</v>
      </c>
      <c r="K10" s="30"/>
      <c r="L10" s="18"/>
      <c r="N10" s="1" t="s">
        <v>57</v>
      </c>
      <c r="V10" s="52" t="s">
        <v>18</v>
      </c>
      <c r="W10" s="122">
        <f>$E$11</f>
        <v>6756</v>
      </c>
      <c r="X10" s="122">
        <f>$G$11</f>
        <v>6033</v>
      </c>
      <c r="Y10" s="122">
        <f>$I$11</f>
        <v>10880</v>
      </c>
      <c r="Z10" s="122"/>
      <c r="AA10" s="90"/>
    </row>
    <row r="11" spans="2:27" x14ac:dyDescent="0.2">
      <c r="B11" s="1" t="s">
        <v>18</v>
      </c>
      <c r="C11" s="47">
        <f>$G$56</f>
        <v>23669</v>
      </c>
      <c r="D11" s="68">
        <v>1</v>
      </c>
      <c r="E11" s="47">
        <f>$G$53</f>
        <v>6756</v>
      </c>
      <c r="F11" s="46">
        <f>E11/$C$11</f>
        <v>0.28543664709113187</v>
      </c>
      <c r="G11" s="47">
        <f>$G$54</f>
        <v>6033</v>
      </c>
      <c r="H11" s="46">
        <f>G11/$C$11</f>
        <v>0.25489036292196543</v>
      </c>
      <c r="I11" s="47">
        <f>$G$55</f>
        <v>10880</v>
      </c>
      <c r="J11" s="46">
        <f>I11/$C$11</f>
        <v>0.4596729899869027</v>
      </c>
      <c r="K11" s="30"/>
      <c r="L11" s="18"/>
      <c r="V11" s="52"/>
      <c r="W11" s="52"/>
      <c r="X11" s="52"/>
      <c r="Y11" s="52"/>
      <c r="Z11" s="52"/>
      <c r="AA11" s="90"/>
    </row>
    <row r="12" spans="2:27" ht="15" customHeight="1" x14ac:dyDescent="0.2">
      <c r="B12" s="12"/>
      <c r="C12" s="165" t="s">
        <v>28</v>
      </c>
      <c r="D12" s="165"/>
      <c r="E12" s="165"/>
      <c r="F12" s="165"/>
      <c r="G12" s="165"/>
      <c r="H12" s="165"/>
      <c r="I12" s="165"/>
      <c r="J12" s="165"/>
      <c r="K12" s="19"/>
      <c r="L12" s="19"/>
      <c r="V12" s="52"/>
      <c r="W12" s="52"/>
      <c r="X12" s="52"/>
      <c r="Y12" s="52"/>
      <c r="Z12" s="52"/>
      <c r="AA12" s="90"/>
    </row>
    <row r="13" spans="2:27" ht="15" customHeight="1" x14ac:dyDescent="0.2">
      <c r="B13" s="1" t="s">
        <v>61</v>
      </c>
      <c r="C13" s="47">
        <f>$G$70</f>
        <v>5630</v>
      </c>
      <c r="D13" s="66">
        <v>1</v>
      </c>
      <c r="E13" s="47">
        <f>$G$67</f>
        <v>1390</v>
      </c>
      <c r="F13" s="67">
        <f>E13/$C$13</f>
        <v>0.24689165186500889</v>
      </c>
      <c r="G13" s="47">
        <f>$G$68</f>
        <v>1217</v>
      </c>
      <c r="H13" s="67">
        <f>G13/$C$13</f>
        <v>0.21616341030195382</v>
      </c>
      <c r="I13" s="47">
        <f>$G$69</f>
        <v>3023</v>
      </c>
      <c r="J13" s="67">
        <f>I13/$C$13</f>
        <v>0.53694493783303732</v>
      </c>
      <c r="K13" s="30"/>
      <c r="L13" s="18"/>
      <c r="V13" s="90"/>
      <c r="W13" s="90"/>
      <c r="X13" s="90"/>
      <c r="Y13" s="90"/>
      <c r="Z13" s="90"/>
      <c r="AA13" s="90"/>
    </row>
    <row r="14" spans="2:27" x14ac:dyDescent="0.2">
      <c r="B14" s="1" t="s">
        <v>19</v>
      </c>
      <c r="C14" s="47">
        <f>$G$84</f>
        <v>10251</v>
      </c>
      <c r="D14" s="66">
        <v>1</v>
      </c>
      <c r="E14" s="47">
        <f>$G$81</f>
        <v>3388</v>
      </c>
      <c r="F14" s="67">
        <f>E14/$C$14</f>
        <v>0.33050434103989856</v>
      </c>
      <c r="G14" s="47">
        <f>$G$82</f>
        <v>2515</v>
      </c>
      <c r="H14" s="67">
        <f>G14/$C$14</f>
        <v>0.24534191786167203</v>
      </c>
      <c r="I14" s="47">
        <f>$G$83</f>
        <v>4348</v>
      </c>
      <c r="J14" s="67">
        <f>I14/$C$14</f>
        <v>0.4241537410984294</v>
      </c>
      <c r="K14" s="115"/>
      <c r="L14" s="18"/>
      <c r="P14" s="1" t="s">
        <v>59</v>
      </c>
      <c r="R14" s="1" t="s">
        <v>22</v>
      </c>
    </row>
    <row r="15" spans="2:27" x14ac:dyDescent="0.2">
      <c r="B15" s="1" t="s">
        <v>20</v>
      </c>
      <c r="C15" s="47">
        <f>$G$98</f>
        <v>3676</v>
      </c>
      <c r="D15" s="66">
        <v>1</v>
      </c>
      <c r="E15" s="47">
        <f>$G$95</f>
        <v>863</v>
      </c>
      <c r="F15" s="67">
        <f>E15/$C$15</f>
        <v>0.23476605005440696</v>
      </c>
      <c r="G15" s="47">
        <f>$G$96</f>
        <v>1094</v>
      </c>
      <c r="H15" s="67">
        <f>G15/$C$15</f>
        <v>0.29760609357997825</v>
      </c>
      <c r="I15" s="47">
        <f>$G$97</f>
        <v>1719</v>
      </c>
      <c r="J15" s="67">
        <f>I15/$C$15</f>
        <v>0.46762785636561482</v>
      </c>
      <c r="K15" s="30"/>
      <c r="L15" s="18"/>
    </row>
    <row r="16" spans="2:27" x14ac:dyDescent="0.2">
      <c r="B16" s="13" t="s">
        <v>21</v>
      </c>
      <c r="C16" s="28">
        <f>$G$112</f>
        <v>4112</v>
      </c>
      <c r="D16" s="68">
        <v>1</v>
      </c>
      <c r="E16" s="28">
        <f>$G$109</f>
        <v>1115</v>
      </c>
      <c r="F16" s="46">
        <f>E16/$C$16</f>
        <v>0.27115758754863811</v>
      </c>
      <c r="G16" s="28">
        <f>$G$110</f>
        <v>1207</v>
      </c>
      <c r="H16" s="46">
        <f>G16/$C$16</f>
        <v>0.29353112840466927</v>
      </c>
      <c r="I16" s="28">
        <f>$G$111</f>
        <v>1790</v>
      </c>
      <c r="J16" s="46">
        <f>I16/$C$16</f>
        <v>0.43531128404669261</v>
      </c>
      <c r="K16" s="30"/>
      <c r="L16" s="18"/>
    </row>
    <row r="17" spans="2:23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7"/>
      <c r="L17" s="17"/>
    </row>
    <row r="20" spans="2:23" s="16" customFormat="1" ht="24.95" customHeight="1" x14ac:dyDescent="0.2">
      <c r="B20" s="3" t="s">
        <v>230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8"/>
      <c r="P20" s="38"/>
      <c r="Q20" s="38"/>
    </row>
    <row r="21" spans="2:23" ht="15" customHeight="1" x14ac:dyDescent="0.2">
      <c r="B21" s="159" t="s">
        <v>101</v>
      </c>
      <c r="C21" s="167" t="s">
        <v>34</v>
      </c>
      <c r="D21" s="167"/>
      <c r="E21" s="167"/>
      <c r="F21" s="166" t="s">
        <v>16</v>
      </c>
      <c r="G21" s="166"/>
      <c r="H21" s="166"/>
      <c r="I21" s="166"/>
      <c r="J21" s="166"/>
      <c r="K21" s="166"/>
      <c r="L21" s="166"/>
      <c r="M21" s="166"/>
      <c r="N21" s="166"/>
      <c r="O21" s="17"/>
      <c r="P21" s="17"/>
      <c r="Q21" s="17"/>
    </row>
    <row r="22" spans="2:23" ht="24.75" customHeight="1" x14ac:dyDescent="0.2">
      <c r="B22" s="160"/>
      <c r="C22" s="168"/>
      <c r="D22" s="168"/>
      <c r="E22" s="168"/>
      <c r="F22" s="163" t="s">
        <v>102</v>
      </c>
      <c r="G22" s="163"/>
      <c r="H22" s="163"/>
      <c r="I22" s="169" t="s">
        <v>103</v>
      </c>
      <c r="J22" s="169"/>
      <c r="K22" s="169"/>
      <c r="L22" s="169" t="s">
        <v>104</v>
      </c>
      <c r="M22" s="169"/>
      <c r="N22" s="169"/>
      <c r="O22" s="164"/>
      <c r="P22" s="164"/>
      <c r="Q22" s="164"/>
    </row>
    <row r="23" spans="2:23" ht="35.25" customHeight="1" x14ac:dyDescent="0.2">
      <c r="B23" s="6"/>
      <c r="C23" s="98" t="s">
        <v>189</v>
      </c>
      <c r="D23" s="99" t="s">
        <v>174</v>
      </c>
      <c r="E23" s="99" t="s">
        <v>175</v>
      </c>
      <c r="F23" s="98" t="s">
        <v>189</v>
      </c>
      <c r="G23" s="99" t="s">
        <v>174</v>
      </c>
      <c r="H23" s="99" t="s">
        <v>175</v>
      </c>
      <c r="I23" s="98" t="s">
        <v>189</v>
      </c>
      <c r="J23" s="99" t="s">
        <v>174</v>
      </c>
      <c r="K23" s="99" t="s">
        <v>175</v>
      </c>
      <c r="L23" s="98" t="s">
        <v>189</v>
      </c>
      <c r="M23" s="99" t="s">
        <v>174</v>
      </c>
      <c r="N23" s="99" t="s">
        <v>175</v>
      </c>
      <c r="O23" s="34"/>
      <c r="P23" s="25"/>
      <c r="Q23" s="25"/>
      <c r="W23" s="1" t="s">
        <v>57</v>
      </c>
    </row>
    <row r="24" spans="2:23" x14ac:dyDescent="0.2">
      <c r="B24" s="1" t="s">
        <v>17</v>
      </c>
      <c r="C24" s="47">
        <f>$G$42</f>
        <v>140432</v>
      </c>
      <c r="D24" s="19">
        <f>G42-F42</f>
        <v>2654</v>
      </c>
      <c r="E24" s="18">
        <f>(G42-F42)/F42</f>
        <v>1.9262872156657812E-2</v>
      </c>
      <c r="F24" s="47">
        <f>$G$39</f>
        <v>45556</v>
      </c>
      <c r="G24" s="19">
        <f>G39-F39</f>
        <v>1646</v>
      </c>
      <c r="H24" s="18">
        <f>(G39-F39)/F39</f>
        <v>3.7485766340241401E-2</v>
      </c>
      <c r="I24" s="47">
        <f>$G$40</f>
        <v>33312</v>
      </c>
      <c r="J24" s="19">
        <f>G40-F40</f>
        <v>448</v>
      </c>
      <c r="K24" s="18">
        <f>(G40-F40)/F40</f>
        <v>1.3631937682570594E-2</v>
      </c>
      <c r="L24" s="47">
        <f>$G$41</f>
        <v>61564</v>
      </c>
      <c r="M24" s="19">
        <f>G41-F41</f>
        <v>560</v>
      </c>
      <c r="N24" s="18">
        <f>(G41-F41)/F41</f>
        <v>9.1797259196118291E-3</v>
      </c>
      <c r="O24" s="19"/>
      <c r="P24" s="69"/>
      <c r="Q24" s="70"/>
    </row>
    <row r="25" spans="2:23" x14ac:dyDescent="0.2">
      <c r="B25" s="1" t="s">
        <v>18</v>
      </c>
      <c r="C25" s="47">
        <f>$G$56</f>
        <v>23669</v>
      </c>
      <c r="D25" s="19">
        <f>G56-F56</f>
        <v>294</v>
      </c>
      <c r="E25" s="18">
        <f>(G56-F56)/F56</f>
        <v>1.2577540106951871E-2</v>
      </c>
      <c r="F25" s="47">
        <f>$G$53</f>
        <v>6756</v>
      </c>
      <c r="G25" s="19">
        <f>G53-F53</f>
        <v>197</v>
      </c>
      <c r="H25" s="18">
        <f>(G53-F53)/F53</f>
        <v>3.0035066321085532E-2</v>
      </c>
      <c r="I25" s="47">
        <f>$G$54</f>
        <v>6033</v>
      </c>
      <c r="J25" s="19">
        <f>G54-F54</f>
        <v>66</v>
      </c>
      <c r="K25" s="18">
        <f>(G54-F54)/F54</f>
        <v>1.1060834590246356E-2</v>
      </c>
      <c r="L25" s="47">
        <f>$G$55</f>
        <v>10880</v>
      </c>
      <c r="M25" s="19">
        <f>G55-F55</f>
        <v>31</v>
      </c>
      <c r="N25" s="18">
        <f>(G55-F55)/F55</f>
        <v>2.8574062125541525E-3</v>
      </c>
      <c r="O25" s="19"/>
      <c r="P25" s="69"/>
      <c r="Q25" s="70"/>
    </row>
    <row r="26" spans="2:23" ht="15" customHeight="1" x14ac:dyDescent="0.2">
      <c r="C26" s="165" t="s">
        <v>28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9"/>
      <c r="P26" s="19"/>
      <c r="Q26" s="19"/>
    </row>
    <row r="27" spans="2:23" ht="15" customHeight="1" x14ac:dyDescent="0.2">
      <c r="B27" s="1" t="s">
        <v>61</v>
      </c>
      <c r="C27" s="47">
        <f>$G$70</f>
        <v>5630</v>
      </c>
      <c r="D27" s="19">
        <f>G70-F70</f>
        <v>45</v>
      </c>
      <c r="E27" s="18">
        <f>(G70-F70)/F70</f>
        <v>8.057296329453895E-3</v>
      </c>
      <c r="F27" s="47">
        <f>$G$67</f>
        <v>1390</v>
      </c>
      <c r="G27" s="19">
        <f>G67-F67</f>
        <v>47</v>
      </c>
      <c r="H27" s="18">
        <f>(G67-F67)/F67</f>
        <v>3.4996276991809384E-2</v>
      </c>
      <c r="I27" s="47">
        <f>$G$68</f>
        <v>1217</v>
      </c>
      <c r="J27" s="19">
        <f>G68-F68</f>
        <v>28</v>
      </c>
      <c r="K27" s="18">
        <f>(G68-F68)/F68</f>
        <v>2.3549201009251473E-2</v>
      </c>
      <c r="L27" s="47">
        <f>$G$69</f>
        <v>3023</v>
      </c>
      <c r="M27" s="19">
        <f>G69-F69</f>
        <v>-30</v>
      </c>
      <c r="N27" s="18">
        <f>(G69-F69)/F69</f>
        <v>-9.8264002620373405E-3</v>
      </c>
      <c r="O27" s="19"/>
      <c r="P27" s="69"/>
      <c r="Q27" s="70"/>
    </row>
    <row r="28" spans="2:23" x14ac:dyDescent="0.2">
      <c r="B28" s="1" t="s">
        <v>19</v>
      </c>
      <c r="C28" s="47">
        <f>$G$84</f>
        <v>10251</v>
      </c>
      <c r="D28" s="19">
        <f>G84-F84</f>
        <v>148</v>
      </c>
      <c r="E28" s="18">
        <f>(G84-F84)/F84</f>
        <v>1.4649114124517471E-2</v>
      </c>
      <c r="F28" s="47">
        <f>$G$81</f>
        <v>3388</v>
      </c>
      <c r="G28" s="19">
        <f>G81-F81</f>
        <v>86</v>
      </c>
      <c r="H28" s="18">
        <f>(G81-F81)/F81</f>
        <v>2.604482132041187E-2</v>
      </c>
      <c r="I28" s="47">
        <f>$G$82</f>
        <v>2515</v>
      </c>
      <c r="J28" s="19">
        <f>G82-F82</f>
        <v>13</v>
      </c>
      <c r="K28" s="18">
        <f>(G82-F82)/F82</f>
        <v>5.1958433253397286E-3</v>
      </c>
      <c r="L28" s="47">
        <f>$G$83</f>
        <v>4348</v>
      </c>
      <c r="M28" s="19">
        <f>G83-F83</f>
        <v>49</v>
      </c>
      <c r="N28" s="18">
        <f>(G83-F83)/F83</f>
        <v>1.1397999534775528E-2</v>
      </c>
      <c r="O28" s="116"/>
      <c r="P28" s="69"/>
      <c r="Q28" s="70"/>
    </row>
    <row r="29" spans="2:23" x14ac:dyDescent="0.2">
      <c r="B29" s="1" t="s">
        <v>20</v>
      </c>
      <c r="C29" s="47">
        <f>$G$98</f>
        <v>3676</v>
      </c>
      <c r="D29" s="19">
        <f>G98-F98</f>
        <v>43</v>
      </c>
      <c r="E29" s="18">
        <f>(G98-F98)/F98</f>
        <v>1.1835948252133223E-2</v>
      </c>
      <c r="F29" s="47">
        <f>$G$95</f>
        <v>863</v>
      </c>
      <c r="G29" s="19">
        <f>G95-F95</f>
        <v>20</v>
      </c>
      <c r="H29" s="18">
        <f>(G95-F95)/F95</f>
        <v>2.3724792408066429E-2</v>
      </c>
      <c r="I29" s="47">
        <f>$G$96</f>
        <v>1094</v>
      </c>
      <c r="J29" s="19">
        <f>G96-F96</f>
        <v>11</v>
      </c>
      <c r="K29" s="18">
        <f>(G96-F96)/F96</f>
        <v>1.0156971375807941E-2</v>
      </c>
      <c r="L29" s="47">
        <f>$G$97</f>
        <v>1719</v>
      </c>
      <c r="M29" s="19">
        <f>G97-F97</f>
        <v>12</v>
      </c>
      <c r="N29" s="18">
        <f>(G97-F97)/F97</f>
        <v>7.0298769771528994E-3</v>
      </c>
      <c r="O29" s="19"/>
      <c r="P29" s="69"/>
      <c r="Q29" s="70"/>
    </row>
    <row r="30" spans="2:23" x14ac:dyDescent="0.2">
      <c r="B30" s="13" t="s">
        <v>21</v>
      </c>
      <c r="C30" s="28">
        <f>$G$112</f>
        <v>4112</v>
      </c>
      <c r="D30" s="45">
        <f>G112-F112</f>
        <v>58</v>
      </c>
      <c r="E30" s="46">
        <f>(G112-F112)/F112</f>
        <v>1.4306857424765663E-2</v>
      </c>
      <c r="F30" s="28">
        <f>$G$109</f>
        <v>1115</v>
      </c>
      <c r="G30" s="45">
        <f>G109-F109</f>
        <v>44</v>
      </c>
      <c r="H30" s="46">
        <f>(G109-F109)/F109</f>
        <v>4.1083099906629318E-2</v>
      </c>
      <c r="I30" s="28">
        <f>$G$110</f>
        <v>1207</v>
      </c>
      <c r="J30" s="45">
        <f>G110-F110</f>
        <v>14</v>
      </c>
      <c r="K30" s="46">
        <f>(G110-F110)/F110</f>
        <v>1.173512154233026E-2</v>
      </c>
      <c r="L30" s="28">
        <f>$G$111</f>
        <v>1790</v>
      </c>
      <c r="M30" s="45">
        <f>G111-F111</f>
        <v>0</v>
      </c>
      <c r="N30" s="46">
        <f>(G111-F111)/F111</f>
        <v>0</v>
      </c>
      <c r="O30" s="19"/>
      <c r="P30" s="69"/>
      <c r="Q30" s="70"/>
      <c r="S30" s="1" t="s">
        <v>22</v>
      </c>
    </row>
    <row r="31" spans="2:23" ht="24.95" customHeight="1" x14ac:dyDescent="0.2">
      <c r="B31" s="22" t="s">
        <v>55</v>
      </c>
      <c r="C31" s="15"/>
      <c r="F31" s="17"/>
      <c r="G31" s="17"/>
      <c r="H31" s="17"/>
      <c r="I31" s="17"/>
      <c r="J31" s="17"/>
      <c r="K31" s="17"/>
      <c r="L31" s="17"/>
      <c r="O31" s="17"/>
      <c r="P31" s="17"/>
      <c r="Q31" s="17"/>
    </row>
    <row r="33" spans="2:20" x14ac:dyDescent="0.2">
      <c r="B33" s="149" t="s">
        <v>273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</row>
    <row r="34" spans="2:20" x14ac:dyDescent="0.2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2:20" x14ac:dyDescent="0.2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</row>
    <row r="37" spans="2:20" s="92" customFormat="1" ht="24.95" customHeight="1" x14ac:dyDescent="0.2">
      <c r="B37" s="94" t="s">
        <v>274</v>
      </c>
      <c r="K37" s="91"/>
      <c r="L37" s="91"/>
    </row>
    <row r="38" spans="2:20" s="92" customFormat="1" ht="25.5" x14ac:dyDescent="0.2">
      <c r="B38" s="97" t="s">
        <v>24</v>
      </c>
      <c r="C38" s="106">
        <v>2017</v>
      </c>
      <c r="D38" s="106">
        <v>2018</v>
      </c>
      <c r="E38" s="106">
        <v>2019</v>
      </c>
      <c r="F38" s="106">
        <v>2020</v>
      </c>
      <c r="G38" s="106">
        <v>2021</v>
      </c>
      <c r="H38" s="99" t="s">
        <v>179</v>
      </c>
      <c r="I38" s="99" t="s">
        <v>180</v>
      </c>
      <c r="K38" s="107"/>
      <c r="L38" s="108"/>
    </row>
    <row r="39" spans="2:20" s="92" customFormat="1" x14ac:dyDescent="0.2">
      <c r="B39" s="91" t="s">
        <v>102</v>
      </c>
      <c r="C39" s="36">
        <f>'[1]4. Tipologia clientela'!C4</f>
        <v>42102</v>
      </c>
      <c r="D39" s="36">
        <f>'[1]4. Tipologia clientela'!D4</f>
        <v>42606</v>
      </c>
      <c r="E39" s="36">
        <f>'[1]4. Tipologia clientela'!E4</f>
        <v>43317</v>
      </c>
      <c r="F39" s="36">
        <f>'[1]4. Tipologia clientela'!F4</f>
        <v>43910</v>
      </c>
      <c r="G39" s="36">
        <f>'[1]4. Tipologia clientela'!G4</f>
        <v>45556</v>
      </c>
      <c r="H39" s="36">
        <f>G39-C39</f>
        <v>3454</v>
      </c>
      <c r="I39" s="35">
        <f>(G39-C39)/C39</f>
        <v>8.2038858011495894E-2</v>
      </c>
    </row>
    <row r="40" spans="2:20" s="92" customFormat="1" x14ac:dyDescent="0.2">
      <c r="B40" s="91" t="s">
        <v>103</v>
      </c>
      <c r="C40" s="36">
        <f>'[1]4. Tipologia clientela'!C5</f>
        <v>31392</v>
      </c>
      <c r="D40" s="36">
        <f>'[1]4. Tipologia clientela'!D5</f>
        <v>31819</v>
      </c>
      <c r="E40" s="36">
        <f>'[1]4. Tipologia clientela'!E5</f>
        <v>32508</v>
      </c>
      <c r="F40" s="36">
        <f>'[1]4. Tipologia clientela'!F5</f>
        <v>32864</v>
      </c>
      <c r="G40" s="36">
        <f>'[1]4. Tipologia clientela'!G5</f>
        <v>33312</v>
      </c>
      <c r="H40" s="36">
        <f>G40-C40</f>
        <v>1920</v>
      </c>
      <c r="I40" s="35">
        <f>(G40-C40)/C40</f>
        <v>6.1162079510703363E-2</v>
      </c>
    </row>
    <row r="41" spans="2:20" s="92" customFormat="1" x14ac:dyDescent="0.2">
      <c r="B41" s="91" t="s">
        <v>104</v>
      </c>
      <c r="C41" s="36">
        <f>'[1]4. Tipologia clientela'!C6</f>
        <v>60389</v>
      </c>
      <c r="D41" s="36">
        <f>'[1]4. Tipologia clientela'!D6</f>
        <v>60558</v>
      </c>
      <c r="E41" s="36">
        <f>'[1]4. Tipologia clientela'!E6</f>
        <v>60727</v>
      </c>
      <c r="F41" s="36">
        <f>'[1]4. Tipologia clientela'!F6</f>
        <v>61004</v>
      </c>
      <c r="G41" s="36">
        <f>'[1]4. Tipologia clientela'!G6</f>
        <v>61564</v>
      </c>
      <c r="H41" s="36">
        <f>G41-C41</f>
        <v>1175</v>
      </c>
      <c r="I41" s="35">
        <f>(G41-C41)/C41</f>
        <v>1.9457185911341469E-2</v>
      </c>
    </row>
    <row r="42" spans="2:20" s="92" customFormat="1" x14ac:dyDescent="0.2">
      <c r="B42" s="109" t="s">
        <v>105</v>
      </c>
      <c r="C42" s="21">
        <f t="shared" ref="C42" si="0">SUM(C39:C41)</f>
        <v>133883</v>
      </c>
      <c r="D42" s="21">
        <f t="shared" ref="D42:G42" si="1">SUM(D39:D41)</f>
        <v>134983</v>
      </c>
      <c r="E42" s="21">
        <f t="shared" si="1"/>
        <v>136552</v>
      </c>
      <c r="F42" s="21">
        <f t="shared" si="1"/>
        <v>137778</v>
      </c>
      <c r="G42" s="21">
        <f t="shared" si="1"/>
        <v>140432</v>
      </c>
      <c r="H42" s="21">
        <f>G42-C42</f>
        <v>6549</v>
      </c>
      <c r="I42" s="110">
        <f>(G42-C42)/C42</f>
        <v>4.8915844431331831E-2</v>
      </c>
    </row>
    <row r="43" spans="2:20" s="92" customFormat="1" ht="24.95" customHeight="1" x14ac:dyDescent="0.2">
      <c r="B43" s="111" t="s">
        <v>55</v>
      </c>
      <c r="C43" s="33"/>
      <c r="D43" s="33"/>
      <c r="E43" s="33"/>
      <c r="F43" s="33"/>
      <c r="G43" s="33"/>
      <c r="H43" s="33"/>
      <c r="I43" s="112"/>
      <c r="K43" s="36"/>
      <c r="L43" s="35"/>
    </row>
    <row r="44" spans="2:20" s="92" customFormat="1" x14ac:dyDescent="0.2">
      <c r="B44" s="91"/>
      <c r="C44" s="35"/>
      <c r="D44" s="35"/>
      <c r="E44" s="35"/>
      <c r="F44" s="35"/>
      <c r="G44" s="35"/>
      <c r="H44" s="36"/>
      <c r="I44" s="35"/>
      <c r="K44" s="36"/>
      <c r="L44" s="35"/>
    </row>
    <row r="45" spans="2:20" s="92" customFormat="1" x14ac:dyDescent="0.2">
      <c r="B45" s="52"/>
      <c r="C45" s="52">
        <v>2017</v>
      </c>
      <c r="D45" s="52">
        <v>2018</v>
      </c>
      <c r="E45" s="52">
        <v>2019</v>
      </c>
      <c r="F45" s="52">
        <v>2020</v>
      </c>
      <c r="G45" s="136">
        <v>2021</v>
      </c>
      <c r="H45" s="122"/>
      <c r="I45" s="35"/>
      <c r="K45" s="36"/>
      <c r="L45" s="35"/>
    </row>
    <row r="46" spans="2:20" s="92" customFormat="1" x14ac:dyDescent="0.2">
      <c r="B46" s="52" t="s">
        <v>102</v>
      </c>
      <c r="C46" s="122">
        <f t="shared" ref="C46:E46" si="2">C39/$C$39*100</f>
        <v>100</v>
      </c>
      <c r="D46" s="122">
        <f t="shared" si="2"/>
        <v>101.19709277469005</v>
      </c>
      <c r="E46" s="122">
        <f t="shared" si="2"/>
        <v>102.88584865327064</v>
      </c>
      <c r="F46" s="122">
        <f>F39/$C$39*100</f>
        <v>104.29433281079284</v>
      </c>
      <c r="G46" s="122">
        <f>G39/$C$39*100</f>
        <v>108.2038858011496</v>
      </c>
      <c r="H46" s="122"/>
      <c r="I46" s="35"/>
      <c r="K46" s="36"/>
      <c r="L46" s="35"/>
    </row>
    <row r="47" spans="2:20" s="92" customFormat="1" x14ac:dyDescent="0.2">
      <c r="B47" s="52" t="s">
        <v>103</v>
      </c>
      <c r="C47" s="122">
        <f t="shared" ref="C47:E47" si="3">C40/$C$40*100</f>
        <v>100</v>
      </c>
      <c r="D47" s="122">
        <f t="shared" si="3"/>
        <v>101.36021916411823</v>
      </c>
      <c r="E47" s="122">
        <f t="shared" si="3"/>
        <v>103.55504587155964</v>
      </c>
      <c r="F47" s="122">
        <f>F40/$C$40*100</f>
        <v>104.68909276248726</v>
      </c>
      <c r="G47" s="122">
        <f>G40/$C$40*100</f>
        <v>106.11620795107032</v>
      </c>
      <c r="H47" s="122"/>
      <c r="I47" s="35"/>
      <c r="K47" s="36"/>
      <c r="L47" s="35"/>
    </row>
    <row r="48" spans="2:20" s="92" customFormat="1" x14ac:dyDescent="0.2">
      <c r="B48" s="52" t="s">
        <v>104</v>
      </c>
      <c r="C48" s="122">
        <f t="shared" ref="C48:E48" si="4">C41/$C$41*100</f>
        <v>100</v>
      </c>
      <c r="D48" s="122">
        <f t="shared" si="4"/>
        <v>100.27985229098016</v>
      </c>
      <c r="E48" s="122">
        <f t="shared" si="4"/>
        <v>100.55970458196029</v>
      </c>
      <c r="F48" s="122">
        <f>F41/$C$41*100</f>
        <v>101.0183973902532</v>
      </c>
      <c r="G48" s="122">
        <f>G41/$C$41*100</f>
        <v>101.94571859113415</v>
      </c>
      <c r="H48" s="122"/>
      <c r="I48" s="35"/>
      <c r="K48" s="36"/>
      <c r="L48" s="35"/>
    </row>
    <row r="49" spans="2:12" s="92" customFormat="1" x14ac:dyDescent="0.2">
      <c r="B49" s="139"/>
      <c r="C49" s="138"/>
      <c r="D49" s="138"/>
      <c r="E49" s="138"/>
      <c r="F49" s="138"/>
      <c r="G49" s="138"/>
      <c r="H49" s="122"/>
      <c r="I49" s="35"/>
      <c r="K49" s="36"/>
      <c r="L49" s="35"/>
    </row>
    <row r="50" spans="2:12" s="92" customFormat="1" x14ac:dyDescent="0.2">
      <c r="K50" s="91"/>
      <c r="L50" s="91"/>
    </row>
    <row r="51" spans="2:12" s="92" customFormat="1" ht="24.95" customHeight="1" x14ac:dyDescent="0.2">
      <c r="B51" s="94" t="s">
        <v>275</v>
      </c>
      <c r="K51" s="91"/>
      <c r="L51" s="91"/>
    </row>
    <row r="52" spans="2:12" s="92" customFormat="1" ht="25.5" x14ac:dyDescent="0.2">
      <c r="B52" s="97" t="s">
        <v>30</v>
      </c>
      <c r="C52" s="106">
        <v>2017</v>
      </c>
      <c r="D52" s="106">
        <v>2018</v>
      </c>
      <c r="E52" s="106">
        <v>2019</v>
      </c>
      <c r="F52" s="106">
        <v>2020</v>
      </c>
      <c r="G52" s="106">
        <v>2021</v>
      </c>
      <c r="H52" s="99" t="s">
        <v>179</v>
      </c>
      <c r="I52" s="99" t="s">
        <v>180</v>
      </c>
      <c r="K52" s="107"/>
      <c r="L52" s="108"/>
    </row>
    <row r="53" spans="2:12" s="92" customFormat="1" x14ac:dyDescent="0.2">
      <c r="B53" s="91" t="s">
        <v>102</v>
      </c>
      <c r="C53" s="36">
        <f>'[1]4. Tipologia clientela'!C13</f>
        <v>6388</v>
      </c>
      <c r="D53" s="36">
        <f>'[1]4. Tipologia clientela'!D13</f>
        <v>6422</v>
      </c>
      <c r="E53" s="36">
        <f>'[1]4. Tipologia clientela'!E13</f>
        <v>6483</v>
      </c>
      <c r="F53" s="36">
        <f>'[1]4. Tipologia clientela'!F13</f>
        <v>6559</v>
      </c>
      <c r="G53" s="36">
        <f>'[1]4. Tipologia clientela'!G13</f>
        <v>6756</v>
      </c>
      <c r="H53" s="36">
        <f>G53-C53</f>
        <v>368</v>
      </c>
      <c r="I53" s="35">
        <f>(G53-C53)/C53</f>
        <v>5.7608015028177834E-2</v>
      </c>
      <c r="K53" s="119"/>
      <c r="L53" s="9"/>
    </row>
    <row r="54" spans="2:12" s="92" customFormat="1" x14ac:dyDescent="0.2">
      <c r="B54" s="91" t="s">
        <v>103</v>
      </c>
      <c r="C54" s="36">
        <f>'[1]4. Tipologia clientela'!C14</f>
        <v>5918</v>
      </c>
      <c r="D54" s="36">
        <f>'[1]4. Tipologia clientela'!D14</f>
        <v>5958</v>
      </c>
      <c r="E54" s="36">
        <f>'[1]4. Tipologia clientela'!E14</f>
        <v>5991</v>
      </c>
      <c r="F54" s="36">
        <f>'[1]4. Tipologia clientela'!F14</f>
        <v>5967</v>
      </c>
      <c r="G54" s="36">
        <f>'[1]4. Tipologia clientela'!G14</f>
        <v>6033</v>
      </c>
      <c r="H54" s="36">
        <f>G54-C54</f>
        <v>115</v>
      </c>
      <c r="I54" s="35">
        <f>(G54-C54)/C54</f>
        <v>1.9432240621831701E-2</v>
      </c>
      <c r="K54" s="119"/>
      <c r="L54" s="9"/>
    </row>
    <row r="55" spans="2:12" s="92" customFormat="1" x14ac:dyDescent="0.2">
      <c r="B55" s="91" t="s">
        <v>104</v>
      </c>
      <c r="C55" s="36">
        <f>'[1]4. Tipologia clientela'!C15</f>
        <v>10832</v>
      </c>
      <c r="D55" s="36">
        <f>'[1]4. Tipologia clientela'!D15</f>
        <v>10843</v>
      </c>
      <c r="E55" s="36">
        <f>'[1]4. Tipologia clientela'!E15</f>
        <v>10840</v>
      </c>
      <c r="F55" s="36">
        <f>'[1]4. Tipologia clientela'!F15</f>
        <v>10849</v>
      </c>
      <c r="G55" s="36">
        <f>'[1]4. Tipologia clientela'!G15</f>
        <v>10880</v>
      </c>
      <c r="H55" s="36">
        <f>G55-C55</f>
        <v>48</v>
      </c>
      <c r="I55" s="35">
        <f>(G55-C55)/C55</f>
        <v>4.4313146233382573E-3</v>
      </c>
      <c r="K55" s="119"/>
      <c r="L55" s="9"/>
    </row>
    <row r="56" spans="2:12" s="92" customFormat="1" x14ac:dyDescent="0.2">
      <c r="B56" s="109" t="s">
        <v>105</v>
      </c>
      <c r="C56" s="21">
        <f t="shared" ref="C56" si="5">SUM(C53:C55)</f>
        <v>23138</v>
      </c>
      <c r="D56" s="21">
        <f t="shared" ref="D56:G56" si="6">SUM(D53:D55)</f>
        <v>23223</v>
      </c>
      <c r="E56" s="21">
        <f t="shared" si="6"/>
        <v>23314</v>
      </c>
      <c r="F56" s="21">
        <f t="shared" si="6"/>
        <v>23375</v>
      </c>
      <c r="G56" s="21">
        <f t="shared" si="6"/>
        <v>23669</v>
      </c>
      <c r="H56" s="21">
        <f>G56-C56</f>
        <v>531</v>
      </c>
      <c r="I56" s="110">
        <f>(G56-C56)/C56</f>
        <v>2.2949260956003113E-2</v>
      </c>
      <c r="K56" s="119"/>
      <c r="L56" s="9"/>
    </row>
    <row r="57" spans="2:12" s="92" customFormat="1" ht="24.95" customHeight="1" x14ac:dyDescent="0.2">
      <c r="B57" s="111" t="s">
        <v>55</v>
      </c>
      <c r="C57" s="33"/>
      <c r="D57" s="33"/>
      <c r="E57" s="33"/>
      <c r="F57" s="33"/>
      <c r="G57" s="33"/>
      <c r="H57" s="33"/>
      <c r="I57" s="112"/>
      <c r="K57" s="36"/>
      <c r="L57" s="35"/>
    </row>
    <row r="58" spans="2:12" s="92" customFormat="1" x14ac:dyDescent="0.2">
      <c r="B58" s="91"/>
      <c r="C58" s="36"/>
      <c r="D58" s="36"/>
      <c r="E58" s="36"/>
      <c r="F58" s="36"/>
      <c r="G58" s="36"/>
      <c r="H58" s="36"/>
      <c r="I58" s="35"/>
      <c r="K58" s="36"/>
      <c r="L58" s="35"/>
    </row>
    <row r="59" spans="2:12" s="92" customFormat="1" x14ac:dyDescent="0.2">
      <c r="B59" s="52"/>
      <c r="C59" s="52">
        <v>2017</v>
      </c>
      <c r="D59" s="52">
        <v>2018</v>
      </c>
      <c r="E59" s="52">
        <v>2019</v>
      </c>
      <c r="F59" s="52">
        <v>2020</v>
      </c>
      <c r="G59" s="136">
        <v>2021</v>
      </c>
      <c r="H59" s="122"/>
      <c r="I59" s="35"/>
      <c r="K59" s="36"/>
      <c r="L59" s="35"/>
    </row>
    <row r="60" spans="2:12" s="92" customFormat="1" x14ac:dyDescent="0.2">
      <c r="B60" s="52" t="s">
        <v>102</v>
      </c>
      <c r="C60" s="122">
        <f t="shared" ref="C60:E60" si="7">C53/$C$53*100</f>
        <v>100</v>
      </c>
      <c r="D60" s="122">
        <f t="shared" si="7"/>
        <v>100.53224796493426</v>
      </c>
      <c r="E60" s="122">
        <f t="shared" si="7"/>
        <v>101.48716343143394</v>
      </c>
      <c r="F60" s="122">
        <f>F53/$C$53*100</f>
        <v>102.67689417658107</v>
      </c>
      <c r="G60" s="122">
        <f>G53/$C$53*100</f>
        <v>105.7608015028178</v>
      </c>
      <c r="H60" s="122"/>
      <c r="I60" s="35"/>
      <c r="K60" s="36"/>
      <c r="L60" s="35"/>
    </row>
    <row r="61" spans="2:12" s="92" customFormat="1" x14ac:dyDescent="0.2">
      <c r="B61" s="52" t="s">
        <v>103</v>
      </c>
      <c r="C61" s="122">
        <f t="shared" ref="C61:E61" si="8">C54/$C$54*100</f>
        <v>100</v>
      </c>
      <c r="D61" s="122">
        <f t="shared" si="8"/>
        <v>100.67590402162894</v>
      </c>
      <c r="E61" s="122">
        <f t="shared" si="8"/>
        <v>101.23352483947279</v>
      </c>
      <c r="F61" s="122">
        <f>F54/$C$54*100</f>
        <v>100.82798242649544</v>
      </c>
      <c r="G61" s="122">
        <f>G54/$C$54*100</f>
        <v>101.94322406218316</v>
      </c>
      <c r="H61" s="122"/>
      <c r="I61" s="35"/>
      <c r="K61" s="36"/>
      <c r="L61" s="35"/>
    </row>
    <row r="62" spans="2:12" s="92" customFormat="1" x14ac:dyDescent="0.2">
      <c r="B62" s="52" t="s">
        <v>104</v>
      </c>
      <c r="C62" s="122">
        <f t="shared" ref="C62:E62" si="9">C55/$C$55*100</f>
        <v>100</v>
      </c>
      <c r="D62" s="122">
        <f t="shared" si="9"/>
        <v>100.10155096011817</v>
      </c>
      <c r="E62" s="122">
        <f t="shared" si="9"/>
        <v>100.07385524372229</v>
      </c>
      <c r="F62" s="122">
        <f>F55/$C$55*100</f>
        <v>100.15694239290988</v>
      </c>
      <c r="G62" s="122">
        <f>G55/$C$55*100</f>
        <v>100.44313146233384</v>
      </c>
      <c r="H62" s="122"/>
      <c r="I62" s="35"/>
      <c r="K62" s="36"/>
      <c r="L62" s="35"/>
    </row>
    <row r="63" spans="2:12" s="92" customFormat="1" x14ac:dyDescent="0.2">
      <c r="B63" s="91"/>
      <c r="C63" s="36"/>
      <c r="D63" s="36"/>
      <c r="E63" s="36"/>
      <c r="F63" s="36"/>
      <c r="G63" s="36"/>
      <c r="H63" s="36"/>
      <c r="I63" s="35"/>
      <c r="K63" s="36"/>
      <c r="L63" s="35"/>
    </row>
    <row r="64" spans="2:12" s="92" customFormat="1" x14ac:dyDescent="0.2">
      <c r="K64" s="91"/>
      <c r="L64" s="91"/>
    </row>
    <row r="65" spans="2:12" s="92" customFormat="1" ht="24.95" customHeight="1" x14ac:dyDescent="0.2">
      <c r="B65" s="94" t="s">
        <v>276</v>
      </c>
      <c r="K65" s="91"/>
      <c r="L65" s="91"/>
    </row>
    <row r="66" spans="2:12" s="92" customFormat="1" ht="25.5" x14ac:dyDescent="0.2">
      <c r="B66" s="97" t="s">
        <v>60</v>
      </c>
      <c r="C66" s="106">
        <v>2017</v>
      </c>
      <c r="D66" s="106">
        <v>2018</v>
      </c>
      <c r="E66" s="106">
        <v>2019</v>
      </c>
      <c r="F66" s="106">
        <v>2020</v>
      </c>
      <c r="G66" s="106">
        <v>2021</v>
      </c>
      <c r="H66" s="99" t="s">
        <v>179</v>
      </c>
      <c r="I66" s="99" t="s">
        <v>180</v>
      </c>
      <c r="K66" s="107"/>
      <c r="L66" s="108"/>
    </row>
    <row r="67" spans="2:12" s="92" customFormat="1" x14ac:dyDescent="0.2">
      <c r="B67" s="91" t="s">
        <v>102</v>
      </c>
      <c r="C67" s="36">
        <f>'[1]4. Tipologia clientela'!C22</f>
        <v>1315</v>
      </c>
      <c r="D67" s="36">
        <f>'[1]4. Tipologia clientela'!D22</f>
        <v>1330</v>
      </c>
      <c r="E67" s="36">
        <f>'[1]4. Tipologia clientela'!E22</f>
        <v>1341</v>
      </c>
      <c r="F67" s="36">
        <f>'[1]4. Tipologia clientela'!F22</f>
        <v>1343</v>
      </c>
      <c r="G67" s="36">
        <f>'[1]4. Tipologia clientela'!G22</f>
        <v>1390</v>
      </c>
      <c r="H67" s="36">
        <f>G67-C67</f>
        <v>75</v>
      </c>
      <c r="I67" s="35">
        <f>(G67-C67)/C67</f>
        <v>5.7034220532319393E-2</v>
      </c>
    </row>
    <row r="68" spans="2:12" s="92" customFormat="1" x14ac:dyDescent="0.2">
      <c r="B68" s="91" t="s">
        <v>103</v>
      </c>
      <c r="C68" s="36">
        <f>'[1]4. Tipologia clientela'!C23</f>
        <v>1221</v>
      </c>
      <c r="D68" s="36">
        <f>'[1]4. Tipologia clientela'!D23</f>
        <v>1203</v>
      </c>
      <c r="E68" s="36">
        <f>'[1]4. Tipologia clientela'!E23</f>
        <v>1200</v>
      </c>
      <c r="F68" s="36">
        <f>'[1]4. Tipologia clientela'!F23</f>
        <v>1189</v>
      </c>
      <c r="G68" s="36">
        <f>'[1]4. Tipologia clientela'!G23</f>
        <v>1217</v>
      </c>
      <c r="H68" s="36">
        <f>G68-C68</f>
        <v>-4</v>
      </c>
      <c r="I68" s="35">
        <f>(G68-C68)/C68</f>
        <v>-3.2760032760032762E-3</v>
      </c>
    </row>
    <row r="69" spans="2:12" s="92" customFormat="1" x14ac:dyDescent="0.2">
      <c r="B69" s="91" t="s">
        <v>104</v>
      </c>
      <c r="C69" s="36">
        <f>'[1]4. Tipologia clientela'!C24</f>
        <v>3130</v>
      </c>
      <c r="D69" s="36">
        <f>'[1]4. Tipologia clientela'!D24</f>
        <v>3104</v>
      </c>
      <c r="E69" s="36">
        <f>'[1]4. Tipologia clientela'!E24</f>
        <v>3075</v>
      </c>
      <c r="F69" s="36">
        <f>'[1]4. Tipologia clientela'!F24</f>
        <v>3053</v>
      </c>
      <c r="G69" s="36">
        <f>'[1]4. Tipologia clientela'!G24</f>
        <v>3023</v>
      </c>
      <c r="H69" s="36">
        <f>G69-C69</f>
        <v>-107</v>
      </c>
      <c r="I69" s="35">
        <f>(G69-C69)/C69</f>
        <v>-3.4185303514377E-2</v>
      </c>
    </row>
    <row r="70" spans="2:12" s="92" customFormat="1" x14ac:dyDescent="0.2">
      <c r="B70" s="109" t="s">
        <v>105</v>
      </c>
      <c r="C70" s="21">
        <f t="shared" ref="C70" si="10">SUM(C67:C69)</f>
        <v>5666</v>
      </c>
      <c r="D70" s="21">
        <f t="shared" ref="D70:G70" si="11">SUM(D67:D69)</f>
        <v>5637</v>
      </c>
      <c r="E70" s="21">
        <f t="shared" si="11"/>
        <v>5616</v>
      </c>
      <c r="F70" s="21">
        <f t="shared" si="11"/>
        <v>5585</v>
      </c>
      <c r="G70" s="21">
        <f t="shared" si="11"/>
        <v>5630</v>
      </c>
      <c r="H70" s="21">
        <f>G70-C70</f>
        <v>-36</v>
      </c>
      <c r="I70" s="110">
        <f>(G70-C70)/C70</f>
        <v>-6.3536886692552065E-3</v>
      </c>
    </row>
    <row r="71" spans="2:12" s="92" customFormat="1" ht="24.95" customHeight="1" x14ac:dyDescent="0.2">
      <c r="B71" s="111" t="s">
        <v>55</v>
      </c>
      <c r="C71" s="33"/>
      <c r="D71" s="33"/>
      <c r="E71" s="33"/>
      <c r="F71" s="33"/>
      <c r="G71" s="33"/>
      <c r="H71" s="33"/>
      <c r="I71" s="112"/>
      <c r="K71" s="36"/>
      <c r="L71" s="35"/>
    </row>
    <row r="72" spans="2:12" s="92" customFormat="1" x14ac:dyDescent="0.2">
      <c r="B72" s="91"/>
      <c r="H72" s="36"/>
      <c r="I72" s="35"/>
      <c r="K72" s="36"/>
      <c r="L72" s="35"/>
    </row>
    <row r="73" spans="2:12" s="92" customFormat="1" x14ac:dyDescent="0.2">
      <c r="B73" s="52"/>
      <c r="C73" s="52">
        <v>2017</v>
      </c>
      <c r="D73" s="52">
        <v>2018</v>
      </c>
      <c r="E73" s="52">
        <v>2019</v>
      </c>
      <c r="F73" s="52">
        <v>2020</v>
      </c>
      <c r="G73" s="136">
        <v>2021</v>
      </c>
      <c r="H73" s="122"/>
      <c r="K73" s="36"/>
      <c r="L73" s="91"/>
    </row>
    <row r="74" spans="2:12" s="92" customFormat="1" x14ac:dyDescent="0.2">
      <c r="B74" s="52" t="s">
        <v>102</v>
      </c>
      <c r="C74" s="122">
        <f t="shared" ref="C74:E74" si="12">C67/$C$67*100</f>
        <v>100</v>
      </c>
      <c r="D74" s="122">
        <f t="shared" si="12"/>
        <v>101.14068441064639</v>
      </c>
      <c r="E74" s="122">
        <f t="shared" si="12"/>
        <v>101.97718631178707</v>
      </c>
      <c r="F74" s="122">
        <f>F67/$C$67*100</f>
        <v>102.12927756653994</v>
      </c>
      <c r="G74" s="122">
        <f>G67/$C$67*100</f>
        <v>105.70342205323193</v>
      </c>
      <c r="H74" s="90"/>
      <c r="K74" s="91"/>
      <c r="L74" s="91"/>
    </row>
    <row r="75" spans="2:12" s="92" customFormat="1" x14ac:dyDescent="0.2">
      <c r="B75" s="52" t="s">
        <v>103</v>
      </c>
      <c r="C75" s="122">
        <f t="shared" ref="C75:E75" si="13">C68/$C$68*100</f>
        <v>100</v>
      </c>
      <c r="D75" s="122">
        <f t="shared" si="13"/>
        <v>98.525798525798521</v>
      </c>
      <c r="E75" s="122">
        <f t="shared" si="13"/>
        <v>98.280098280098287</v>
      </c>
      <c r="F75" s="122">
        <f>F68/$C$68*100</f>
        <v>97.379197379197379</v>
      </c>
      <c r="G75" s="122">
        <f>G68/$C$68*100</f>
        <v>99.672399672399663</v>
      </c>
      <c r="H75" s="90"/>
      <c r="K75" s="91"/>
      <c r="L75" s="91"/>
    </row>
    <row r="76" spans="2:12" s="92" customFormat="1" x14ac:dyDescent="0.2">
      <c r="B76" s="52" t="s">
        <v>104</v>
      </c>
      <c r="C76" s="122">
        <f t="shared" ref="C76:E76" si="14">C69/$C$69*100</f>
        <v>100</v>
      </c>
      <c r="D76" s="122">
        <f t="shared" si="14"/>
        <v>99.16932907348243</v>
      </c>
      <c r="E76" s="122">
        <f t="shared" si="14"/>
        <v>98.242811501597444</v>
      </c>
      <c r="F76" s="122">
        <f>F69/$C$69*100</f>
        <v>97.539936102236425</v>
      </c>
      <c r="G76" s="122">
        <f>G69/$C$69*100</f>
        <v>96.581469648562305</v>
      </c>
      <c r="H76" s="90"/>
      <c r="K76" s="91"/>
      <c r="L76" s="91"/>
    </row>
    <row r="77" spans="2:12" s="92" customFormat="1" x14ac:dyDescent="0.2">
      <c r="K77" s="91"/>
      <c r="L77" s="91"/>
    </row>
    <row r="78" spans="2:12" s="92" customFormat="1" x14ac:dyDescent="0.2">
      <c r="K78" s="91"/>
      <c r="L78" s="91"/>
    </row>
    <row r="79" spans="2:12" s="92" customFormat="1" ht="24.95" customHeight="1" x14ac:dyDescent="0.2">
      <c r="B79" s="94" t="s">
        <v>277</v>
      </c>
      <c r="K79" s="91"/>
      <c r="L79" s="91"/>
    </row>
    <row r="80" spans="2:12" s="92" customFormat="1" ht="25.5" x14ac:dyDescent="0.2">
      <c r="B80" s="97" t="s">
        <v>25</v>
      </c>
      <c r="C80" s="106">
        <v>2017</v>
      </c>
      <c r="D80" s="106">
        <v>2018</v>
      </c>
      <c r="E80" s="106">
        <v>2019</v>
      </c>
      <c r="F80" s="106">
        <v>2020</v>
      </c>
      <c r="G80" s="106">
        <v>2021</v>
      </c>
      <c r="H80" s="99" t="s">
        <v>179</v>
      </c>
      <c r="I80" s="99" t="s">
        <v>180</v>
      </c>
      <c r="K80" s="107"/>
      <c r="L80" s="108"/>
    </row>
    <row r="81" spans="2:12" s="92" customFormat="1" x14ac:dyDescent="0.2">
      <c r="B81" s="91" t="s">
        <v>102</v>
      </c>
      <c r="C81" s="36">
        <f>'[1]4. Tipologia clientela'!C31</f>
        <v>3224</v>
      </c>
      <c r="D81" s="36">
        <f>'[1]4. Tipologia clientela'!D31</f>
        <v>3215</v>
      </c>
      <c r="E81" s="36">
        <f>'[1]4. Tipologia clientela'!E31</f>
        <v>3242</v>
      </c>
      <c r="F81" s="36">
        <f>'[1]4. Tipologia clientela'!F31</f>
        <v>3302</v>
      </c>
      <c r="G81" s="36">
        <f>'[1]4. Tipologia clientela'!G31</f>
        <v>3388</v>
      </c>
      <c r="H81" s="36">
        <f>G81-C81</f>
        <v>164</v>
      </c>
      <c r="I81" s="35">
        <f>(G81-C81)/C81</f>
        <v>5.0868486352357321E-2</v>
      </c>
    </row>
    <row r="82" spans="2:12" s="92" customFormat="1" x14ac:dyDescent="0.2">
      <c r="B82" s="91" t="s">
        <v>103</v>
      </c>
      <c r="C82" s="36">
        <f>'[1]4. Tipologia clientela'!C32</f>
        <v>2480</v>
      </c>
      <c r="D82" s="36">
        <f>'[1]4. Tipologia clientela'!D32</f>
        <v>2494</v>
      </c>
      <c r="E82" s="36">
        <f>'[1]4. Tipologia clientela'!E32</f>
        <v>2496</v>
      </c>
      <c r="F82" s="36">
        <f>'[1]4. Tipologia clientela'!F32</f>
        <v>2502</v>
      </c>
      <c r="G82" s="36">
        <f>'[1]4. Tipologia clientela'!G32</f>
        <v>2515</v>
      </c>
      <c r="H82" s="36">
        <f>G82-C82</f>
        <v>35</v>
      </c>
      <c r="I82" s="35">
        <f>(G82-C82)/C82</f>
        <v>1.4112903225806451E-2</v>
      </c>
    </row>
    <row r="83" spans="2:12" s="92" customFormat="1" x14ac:dyDescent="0.2">
      <c r="B83" s="91" t="s">
        <v>104</v>
      </c>
      <c r="C83" s="36">
        <f>'[1]4. Tipologia clientela'!C33</f>
        <v>4236</v>
      </c>
      <c r="D83" s="36">
        <f>'[1]4. Tipologia clientela'!D33</f>
        <v>4262</v>
      </c>
      <c r="E83" s="36">
        <f>'[1]4. Tipologia clientela'!E33</f>
        <v>4279</v>
      </c>
      <c r="F83" s="36">
        <f>'[1]4. Tipologia clientela'!F33</f>
        <v>4299</v>
      </c>
      <c r="G83" s="36">
        <f>'[1]4. Tipologia clientela'!G33</f>
        <v>4348</v>
      </c>
      <c r="H83" s="36">
        <f>G83-C83</f>
        <v>112</v>
      </c>
      <c r="I83" s="35">
        <f>(G83-C83)/C83</f>
        <v>2.644003777148253E-2</v>
      </c>
    </row>
    <row r="84" spans="2:12" s="92" customFormat="1" x14ac:dyDescent="0.2">
      <c r="B84" s="109" t="s">
        <v>105</v>
      </c>
      <c r="C84" s="21">
        <f t="shared" ref="C84" si="15">SUM(C81:C83)</f>
        <v>9940</v>
      </c>
      <c r="D84" s="21">
        <f t="shared" ref="D84:G84" si="16">SUM(D81:D83)</f>
        <v>9971</v>
      </c>
      <c r="E84" s="21">
        <f t="shared" si="16"/>
        <v>10017</v>
      </c>
      <c r="F84" s="21">
        <f t="shared" si="16"/>
        <v>10103</v>
      </c>
      <c r="G84" s="21">
        <f t="shared" si="16"/>
        <v>10251</v>
      </c>
      <c r="H84" s="21">
        <f>G84-C84</f>
        <v>311</v>
      </c>
      <c r="I84" s="110">
        <f>(G84-C84)/C84</f>
        <v>3.1287726358148894E-2</v>
      </c>
    </row>
    <row r="85" spans="2:12" s="92" customFormat="1" ht="24.95" customHeight="1" x14ac:dyDescent="0.2">
      <c r="B85" s="111" t="s">
        <v>55</v>
      </c>
      <c r="C85" s="33"/>
      <c r="D85" s="33"/>
      <c r="E85" s="33"/>
      <c r="F85" s="33"/>
      <c r="G85" s="33"/>
      <c r="H85" s="33"/>
      <c r="I85" s="112"/>
      <c r="K85" s="36"/>
      <c r="L85" s="35"/>
    </row>
    <row r="86" spans="2:12" s="92" customFormat="1" x14ac:dyDescent="0.2">
      <c r="B86" s="91"/>
      <c r="K86" s="91"/>
      <c r="L86" s="91"/>
    </row>
    <row r="87" spans="2:12" s="92" customFormat="1" x14ac:dyDescent="0.2">
      <c r="B87" s="52"/>
      <c r="C87" s="52">
        <v>2017</v>
      </c>
      <c r="D87" s="52">
        <v>2018</v>
      </c>
      <c r="E87" s="52">
        <v>2019</v>
      </c>
      <c r="F87" s="52">
        <v>2020</v>
      </c>
      <c r="G87" s="136">
        <v>2021</v>
      </c>
      <c r="H87" s="90"/>
      <c r="K87" s="91"/>
      <c r="L87" s="91"/>
    </row>
    <row r="88" spans="2:12" s="92" customFormat="1" x14ac:dyDescent="0.2">
      <c r="B88" s="52" t="s">
        <v>102</v>
      </c>
      <c r="C88" s="122">
        <f t="shared" ref="C88:E88" si="17">C81/$C$81*100</f>
        <v>100</v>
      </c>
      <c r="D88" s="122">
        <f t="shared" si="17"/>
        <v>99.720843672456567</v>
      </c>
      <c r="E88" s="122">
        <f t="shared" si="17"/>
        <v>100.55831265508685</v>
      </c>
      <c r="F88" s="122">
        <f>F81/$C$81*100</f>
        <v>102.41935483870968</v>
      </c>
      <c r="G88" s="122">
        <f>G81/$C$81*100</f>
        <v>105.08684863523574</v>
      </c>
      <c r="H88" s="90"/>
      <c r="K88" s="91"/>
      <c r="L88" s="91"/>
    </row>
    <row r="89" spans="2:12" s="92" customFormat="1" x14ac:dyDescent="0.2">
      <c r="B89" s="52" t="s">
        <v>103</v>
      </c>
      <c r="C89" s="122">
        <f t="shared" ref="C89:E89" si="18">C82/$C$82*100</f>
        <v>100</v>
      </c>
      <c r="D89" s="122">
        <f t="shared" si="18"/>
        <v>100.56451612903226</v>
      </c>
      <c r="E89" s="122">
        <f t="shared" si="18"/>
        <v>100.64516129032258</v>
      </c>
      <c r="F89" s="122">
        <f>F82/$C$82*100</f>
        <v>100.88709677419354</v>
      </c>
      <c r="G89" s="122">
        <f>G82/$C$82*100</f>
        <v>101.41129032258065</v>
      </c>
      <c r="H89" s="90"/>
      <c r="K89" s="91"/>
      <c r="L89" s="91"/>
    </row>
    <row r="90" spans="2:12" s="92" customFormat="1" x14ac:dyDescent="0.2">
      <c r="B90" s="52" t="s">
        <v>104</v>
      </c>
      <c r="C90" s="122">
        <f t="shared" ref="C90:E90" si="19">C83/$C$83*100</f>
        <v>100</v>
      </c>
      <c r="D90" s="122">
        <f t="shared" si="19"/>
        <v>100.6137865911237</v>
      </c>
      <c r="E90" s="122">
        <f t="shared" si="19"/>
        <v>101.01510859301229</v>
      </c>
      <c r="F90" s="122">
        <f>F83/$C$83*100</f>
        <v>101.48725212464589</v>
      </c>
      <c r="G90" s="122">
        <f>G83/$C$83*100</f>
        <v>102.64400377714826</v>
      </c>
      <c r="H90" s="90"/>
      <c r="K90" s="91"/>
      <c r="L90" s="91"/>
    </row>
    <row r="91" spans="2:12" s="92" customFormat="1" x14ac:dyDescent="0.2">
      <c r="K91" s="91"/>
      <c r="L91" s="91"/>
    </row>
    <row r="92" spans="2:12" s="92" customFormat="1" x14ac:dyDescent="0.2">
      <c r="K92" s="91"/>
      <c r="L92" s="91"/>
    </row>
    <row r="93" spans="2:12" s="92" customFormat="1" ht="24.95" customHeight="1" x14ac:dyDescent="0.2">
      <c r="B93" s="94" t="s">
        <v>278</v>
      </c>
      <c r="K93" s="91"/>
      <c r="L93" s="91"/>
    </row>
    <row r="94" spans="2:12" s="92" customFormat="1" ht="25.5" x14ac:dyDescent="0.2">
      <c r="B94" s="97" t="s">
        <v>26</v>
      </c>
      <c r="C94" s="106">
        <v>2017</v>
      </c>
      <c r="D94" s="106">
        <v>2018</v>
      </c>
      <c r="E94" s="106">
        <v>2019</v>
      </c>
      <c r="F94" s="106">
        <v>2020</v>
      </c>
      <c r="G94" s="106">
        <v>2021</v>
      </c>
      <c r="H94" s="99" t="s">
        <v>179</v>
      </c>
      <c r="I94" s="99" t="s">
        <v>180</v>
      </c>
      <c r="K94" s="107"/>
      <c r="L94" s="108"/>
    </row>
    <row r="95" spans="2:12" s="92" customFormat="1" x14ac:dyDescent="0.2">
      <c r="B95" s="91" t="s">
        <v>102</v>
      </c>
      <c r="C95" s="36">
        <f>'[1]4. Tipologia clientela'!C40</f>
        <v>825</v>
      </c>
      <c r="D95" s="36">
        <f>'[1]4. Tipologia clientela'!D40</f>
        <v>831</v>
      </c>
      <c r="E95" s="36">
        <f>'[1]4. Tipologia clientela'!E40</f>
        <v>828</v>
      </c>
      <c r="F95" s="36">
        <f>'[1]4. Tipologia clientela'!F40</f>
        <v>843</v>
      </c>
      <c r="G95" s="36">
        <f>'[1]4. Tipologia clientela'!G40</f>
        <v>863</v>
      </c>
      <c r="H95" s="36">
        <f>G95-C95</f>
        <v>38</v>
      </c>
      <c r="I95" s="35">
        <f>(G95-C95)/C95</f>
        <v>4.6060606060606059E-2</v>
      </c>
    </row>
    <row r="96" spans="2:12" s="92" customFormat="1" x14ac:dyDescent="0.2">
      <c r="B96" s="91" t="s">
        <v>103</v>
      </c>
      <c r="C96" s="36">
        <f>'[1]4. Tipologia clientela'!C41</f>
        <v>1048</v>
      </c>
      <c r="D96" s="36">
        <f>'[1]4. Tipologia clientela'!D41</f>
        <v>1078</v>
      </c>
      <c r="E96" s="36">
        <f>'[1]4. Tipologia clientela'!E41</f>
        <v>1088</v>
      </c>
      <c r="F96" s="36">
        <f>'[1]4. Tipologia clientela'!F41</f>
        <v>1083</v>
      </c>
      <c r="G96" s="36">
        <f>'[1]4. Tipologia clientela'!G41</f>
        <v>1094</v>
      </c>
      <c r="H96" s="36">
        <f>G96-C96</f>
        <v>46</v>
      </c>
      <c r="I96" s="35">
        <f>(G96-C96)/C96</f>
        <v>4.3893129770992363E-2</v>
      </c>
    </row>
    <row r="97" spans="2:12" s="92" customFormat="1" x14ac:dyDescent="0.2">
      <c r="B97" s="91" t="s">
        <v>104</v>
      </c>
      <c r="C97" s="36">
        <f>'[1]4. Tipologia clientela'!C42</f>
        <v>1679</v>
      </c>
      <c r="D97" s="36">
        <f>'[1]4. Tipologia clientela'!D42</f>
        <v>1691</v>
      </c>
      <c r="E97" s="36">
        <f>'[1]4. Tipologia clientela'!E42</f>
        <v>1695</v>
      </c>
      <c r="F97" s="36">
        <f>'[1]4. Tipologia clientela'!F42</f>
        <v>1707</v>
      </c>
      <c r="G97" s="36">
        <f>'[1]4. Tipologia clientela'!G42</f>
        <v>1719</v>
      </c>
      <c r="H97" s="36">
        <f>G97-C97</f>
        <v>40</v>
      </c>
      <c r="I97" s="35">
        <f>(G97-C97)/C97</f>
        <v>2.3823704586063133E-2</v>
      </c>
    </row>
    <row r="98" spans="2:12" s="92" customFormat="1" x14ac:dyDescent="0.2">
      <c r="B98" s="109" t="s">
        <v>105</v>
      </c>
      <c r="C98" s="21">
        <f t="shared" ref="C98" si="20">SUM(C95:C97)</f>
        <v>3552</v>
      </c>
      <c r="D98" s="21">
        <f t="shared" ref="D98:G98" si="21">SUM(D95:D97)</f>
        <v>3600</v>
      </c>
      <c r="E98" s="21">
        <f t="shared" si="21"/>
        <v>3611</v>
      </c>
      <c r="F98" s="21">
        <f t="shared" si="21"/>
        <v>3633</v>
      </c>
      <c r="G98" s="21">
        <f t="shared" si="21"/>
        <v>3676</v>
      </c>
      <c r="H98" s="21">
        <f>G98-C98</f>
        <v>124</v>
      </c>
      <c r="I98" s="110">
        <f>(G98-C98)/C98</f>
        <v>3.4909909909909907E-2</v>
      </c>
    </row>
    <row r="99" spans="2:12" s="92" customFormat="1" ht="24.95" customHeight="1" x14ac:dyDescent="0.2">
      <c r="B99" s="111" t="s">
        <v>55</v>
      </c>
      <c r="C99" s="33"/>
      <c r="D99" s="33"/>
      <c r="E99" s="33"/>
      <c r="F99" s="33"/>
      <c r="G99" s="33"/>
      <c r="H99" s="33"/>
      <c r="I99" s="112"/>
      <c r="K99" s="36"/>
      <c r="L99" s="35"/>
    </row>
    <row r="100" spans="2:12" s="92" customFormat="1" x14ac:dyDescent="0.2">
      <c r="B100" s="91"/>
      <c r="K100" s="91"/>
      <c r="L100" s="91"/>
    </row>
    <row r="101" spans="2:12" s="92" customFormat="1" x14ac:dyDescent="0.2">
      <c r="B101" s="52"/>
      <c r="C101" s="52">
        <v>2017</v>
      </c>
      <c r="D101" s="52">
        <v>2018</v>
      </c>
      <c r="E101" s="52">
        <v>2019</v>
      </c>
      <c r="F101" s="52">
        <v>2020</v>
      </c>
      <c r="G101" s="136">
        <v>2021</v>
      </c>
      <c r="H101" s="90"/>
      <c r="K101" s="91"/>
      <c r="L101" s="91"/>
    </row>
    <row r="102" spans="2:12" s="92" customFormat="1" x14ac:dyDescent="0.2">
      <c r="B102" s="52" t="s">
        <v>102</v>
      </c>
      <c r="C102" s="122">
        <f t="shared" ref="C102:E102" si="22">C95/$C$95*100</f>
        <v>100</v>
      </c>
      <c r="D102" s="122">
        <f t="shared" si="22"/>
        <v>100.72727272727273</v>
      </c>
      <c r="E102" s="122">
        <f t="shared" si="22"/>
        <v>100.36363636363636</v>
      </c>
      <c r="F102" s="122">
        <f>F95/$C$95*100</f>
        <v>102.18181818181817</v>
      </c>
      <c r="G102" s="122">
        <f>G95/$C$95*100</f>
        <v>104.60606060606061</v>
      </c>
      <c r="H102" s="90"/>
      <c r="K102" s="91"/>
      <c r="L102" s="91"/>
    </row>
    <row r="103" spans="2:12" s="92" customFormat="1" x14ac:dyDescent="0.2">
      <c r="B103" s="52" t="s">
        <v>103</v>
      </c>
      <c r="C103" s="122">
        <f t="shared" ref="C103:E103" si="23">C96/$C$96*100</f>
        <v>100</v>
      </c>
      <c r="D103" s="122">
        <f t="shared" si="23"/>
        <v>102.86259541984732</v>
      </c>
      <c r="E103" s="122">
        <f t="shared" si="23"/>
        <v>103.81679389312977</v>
      </c>
      <c r="F103" s="122">
        <f>F96/$C$96*100</f>
        <v>103.33969465648856</v>
      </c>
      <c r="G103" s="122">
        <f>G96/$C$96*100</f>
        <v>104.38931297709924</v>
      </c>
      <c r="H103" s="90"/>
      <c r="K103" s="91"/>
      <c r="L103" s="91"/>
    </row>
    <row r="104" spans="2:12" s="92" customFormat="1" x14ac:dyDescent="0.2">
      <c r="B104" s="52" t="s">
        <v>104</v>
      </c>
      <c r="C104" s="122">
        <f t="shared" ref="C104:E104" si="24">C97/$C$97*100</f>
        <v>100</v>
      </c>
      <c r="D104" s="122">
        <f t="shared" si="24"/>
        <v>100.7147111375819</v>
      </c>
      <c r="E104" s="122">
        <f t="shared" si="24"/>
        <v>100.95294818344252</v>
      </c>
      <c r="F104" s="122">
        <f>F97/$C$97*100</f>
        <v>101.66765932102442</v>
      </c>
      <c r="G104" s="122">
        <f>G97/$C$97*100</f>
        <v>102.38237045860632</v>
      </c>
      <c r="H104" s="122"/>
      <c r="K104" s="36"/>
      <c r="L104" s="91"/>
    </row>
    <row r="105" spans="2:12" s="92" customFormat="1" x14ac:dyDescent="0.2">
      <c r="K105" s="91"/>
      <c r="L105" s="91"/>
    </row>
    <row r="106" spans="2:12" s="92" customFormat="1" x14ac:dyDescent="0.2">
      <c r="K106" s="91"/>
      <c r="L106" s="91"/>
    </row>
    <row r="107" spans="2:12" s="92" customFormat="1" ht="24.95" customHeight="1" x14ac:dyDescent="0.2">
      <c r="B107" s="94" t="s">
        <v>279</v>
      </c>
      <c r="K107" s="91"/>
      <c r="L107" s="91"/>
    </row>
    <row r="108" spans="2:12" s="92" customFormat="1" ht="25.5" x14ac:dyDescent="0.2">
      <c r="B108" s="97" t="s">
        <v>27</v>
      </c>
      <c r="C108" s="106">
        <v>2017</v>
      </c>
      <c r="D108" s="106">
        <v>2018</v>
      </c>
      <c r="E108" s="106">
        <v>2019</v>
      </c>
      <c r="F108" s="106">
        <v>2020</v>
      </c>
      <c r="G108" s="106">
        <v>2021</v>
      </c>
      <c r="H108" s="99" t="s">
        <v>179</v>
      </c>
      <c r="I108" s="99" t="s">
        <v>180</v>
      </c>
      <c r="K108" s="107"/>
      <c r="L108" s="108"/>
    </row>
    <row r="109" spans="2:12" s="92" customFormat="1" x14ac:dyDescent="0.2">
      <c r="B109" s="91" t="s">
        <v>102</v>
      </c>
      <c r="C109" s="36">
        <f>'[1]4. Tipologia clientela'!C49</f>
        <v>1024</v>
      </c>
      <c r="D109" s="36">
        <f>'[1]4. Tipologia clientela'!D49</f>
        <v>1046</v>
      </c>
      <c r="E109" s="36">
        <f>'[1]4. Tipologia clientela'!E49</f>
        <v>1072</v>
      </c>
      <c r="F109" s="36">
        <f>'[1]4. Tipologia clientela'!F49</f>
        <v>1071</v>
      </c>
      <c r="G109" s="36">
        <f>'[1]4. Tipologia clientela'!G49</f>
        <v>1115</v>
      </c>
      <c r="H109" s="36">
        <f>G109-C109</f>
        <v>91</v>
      </c>
      <c r="I109" s="35">
        <f>(G109-C109)/C109</f>
        <v>8.88671875E-2</v>
      </c>
    </row>
    <row r="110" spans="2:12" s="92" customFormat="1" x14ac:dyDescent="0.2">
      <c r="B110" s="91" t="s">
        <v>103</v>
      </c>
      <c r="C110" s="36">
        <f>'[1]4. Tipologia clientela'!C50</f>
        <v>1169</v>
      </c>
      <c r="D110" s="36">
        <f>'[1]4. Tipologia clientela'!D50</f>
        <v>1183</v>
      </c>
      <c r="E110" s="36">
        <f>'[1]4. Tipologia clientela'!E50</f>
        <v>1207</v>
      </c>
      <c r="F110" s="36">
        <f>'[1]4. Tipologia clientela'!F50</f>
        <v>1193</v>
      </c>
      <c r="G110" s="36">
        <f>'[1]4. Tipologia clientela'!G50</f>
        <v>1207</v>
      </c>
      <c r="H110" s="36">
        <f>G110-C110</f>
        <v>38</v>
      </c>
      <c r="I110" s="35">
        <f>(G110-C110)/C110</f>
        <v>3.2506415739948676E-2</v>
      </c>
    </row>
    <row r="111" spans="2:12" s="92" customFormat="1" x14ac:dyDescent="0.2">
      <c r="B111" s="91" t="s">
        <v>104</v>
      </c>
      <c r="C111" s="36">
        <f>'[1]4. Tipologia clientela'!C51</f>
        <v>1787</v>
      </c>
      <c r="D111" s="36">
        <f>'[1]4. Tipologia clientela'!D51</f>
        <v>1786</v>
      </c>
      <c r="E111" s="36">
        <f>'[1]4. Tipologia clientela'!E51</f>
        <v>1791</v>
      </c>
      <c r="F111" s="36">
        <f>'[1]4. Tipologia clientela'!F51</f>
        <v>1790</v>
      </c>
      <c r="G111" s="36">
        <f>'[1]4. Tipologia clientela'!G51</f>
        <v>1790</v>
      </c>
      <c r="H111" s="36">
        <f>G111-C111</f>
        <v>3</v>
      </c>
      <c r="I111" s="35">
        <f>(G111-C111)/C111</f>
        <v>1.6787912702853946E-3</v>
      </c>
    </row>
    <row r="112" spans="2:12" s="92" customFormat="1" x14ac:dyDescent="0.2">
      <c r="B112" s="109" t="s">
        <v>105</v>
      </c>
      <c r="C112" s="21">
        <f t="shared" ref="C112" si="25">SUM(C109:C111)</f>
        <v>3980</v>
      </c>
      <c r="D112" s="21">
        <f t="shared" ref="D112:G112" si="26">SUM(D109:D111)</f>
        <v>4015</v>
      </c>
      <c r="E112" s="21">
        <f t="shared" si="26"/>
        <v>4070</v>
      </c>
      <c r="F112" s="21">
        <f t="shared" si="26"/>
        <v>4054</v>
      </c>
      <c r="G112" s="21">
        <f t="shared" si="26"/>
        <v>4112</v>
      </c>
      <c r="H112" s="21">
        <f>G112-C112</f>
        <v>132</v>
      </c>
      <c r="I112" s="110">
        <f>(G112-C112)/C112</f>
        <v>3.3165829145728645E-2</v>
      </c>
    </row>
    <row r="113" spans="2:12" s="92" customFormat="1" ht="24.95" customHeight="1" x14ac:dyDescent="0.2">
      <c r="B113" s="111" t="s">
        <v>55</v>
      </c>
      <c r="C113" s="33"/>
      <c r="D113" s="33"/>
      <c r="E113" s="33"/>
      <c r="F113" s="33"/>
      <c r="G113" s="33"/>
      <c r="H113" s="33"/>
      <c r="I113" s="112"/>
      <c r="K113" s="36"/>
      <c r="L113" s="35"/>
    </row>
    <row r="114" spans="2:12" s="92" customFormat="1" x14ac:dyDescent="0.2">
      <c r="B114" s="91"/>
      <c r="K114" s="91"/>
      <c r="L114" s="91"/>
    </row>
    <row r="115" spans="2:12" s="92" customFormat="1" x14ac:dyDescent="0.2">
      <c r="B115" s="52"/>
      <c r="C115" s="52">
        <v>2017</v>
      </c>
      <c r="D115" s="52">
        <v>2018</v>
      </c>
      <c r="E115" s="52">
        <v>2019</v>
      </c>
      <c r="F115" s="52">
        <v>2020</v>
      </c>
      <c r="G115" s="136">
        <v>2021</v>
      </c>
      <c r="H115" s="90"/>
      <c r="K115" s="91"/>
      <c r="L115" s="91"/>
    </row>
    <row r="116" spans="2:12" s="92" customFormat="1" x14ac:dyDescent="0.2">
      <c r="B116" s="52" t="s">
        <v>102</v>
      </c>
      <c r="C116" s="122">
        <f>C109/$C$109*100</f>
        <v>100</v>
      </c>
      <c r="D116" s="122">
        <f t="shared" ref="D116:E116" si="27">D109/$C$109*100</f>
        <v>102.1484375</v>
      </c>
      <c r="E116" s="122">
        <f t="shared" si="27"/>
        <v>104.6875</v>
      </c>
      <c r="F116" s="122">
        <f>F109/$C$109*100</f>
        <v>104.58984375</v>
      </c>
      <c r="G116" s="122">
        <f>G109/$C$109*100</f>
        <v>108.88671875</v>
      </c>
      <c r="H116" s="90"/>
      <c r="K116" s="91"/>
      <c r="L116" s="91"/>
    </row>
    <row r="117" spans="2:12" s="92" customFormat="1" x14ac:dyDescent="0.2">
      <c r="B117" s="52" t="s">
        <v>103</v>
      </c>
      <c r="C117" s="122">
        <f>C110/$C$110*100</f>
        <v>100</v>
      </c>
      <c r="D117" s="122">
        <f t="shared" ref="D117:E117" si="28">D110/$C$110*100</f>
        <v>101.19760479041918</v>
      </c>
      <c r="E117" s="122">
        <f t="shared" si="28"/>
        <v>103.25064157399486</v>
      </c>
      <c r="F117" s="122">
        <f>F110/$C$110*100</f>
        <v>102.05303678357571</v>
      </c>
      <c r="G117" s="122">
        <f>G110/$C$110*100</f>
        <v>103.25064157399486</v>
      </c>
      <c r="H117" s="90"/>
      <c r="K117" s="91"/>
      <c r="L117" s="91"/>
    </row>
    <row r="118" spans="2:12" s="92" customFormat="1" x14ac:dyDescent="0.2">
      <c r="B118" s="52" t="s">
        <v>104</v>
      </c>
      <c r="C118" s="122">
        <f>C111/$C$111*100</f>
        <v>100</v>
      </c>
      <c r="D118" s="122">
        <f t="shared" ref="D118:E118" si="29">D111/$C$111*100</f>
        <v>99.944040290990486</v>
      </c>
      <c r="E118" s="122">
        <f t="shared" si="29"/>
        <v>100.22383883603806</v>
      </c>
      <c r="F118" s="122">
        <f>F111/$C$111*100</f>
        <v>100.16787912702854</v>
      </c>
      <c r="G118" s="122">
        <f>G111/$C$111*100</f>
        <v>100.16787912702854</v>
      </c>
      <c r="H118" s="90"/>
      <c r="K118" s="91"/>
      <c r="L118" s="91"/>
    </row>
    <row r="119" spans="2:12" s="92" customFormat="1" x14ac:dyDescent="0.2">
      <c r="B119" s="90"/>
      <c r="C119" s="90"/>
      <c r="D119" s="90"/>
      <c r="E119" s="90"/>
      <c r="F119" s="90"/>
      <c r="G119" s="90"/>
      <c r="H119" s="90"/>
    </row>
    <row r="120" spans="2:12" s="92" customFormat="1" x14ac:dyDescent="0.2"/>
    <row r="121" spans="2:12" s="92" customFormat="1" x14ac:dyDescent="0.2"/>
    <row r="122" spans="2:12" s="92" customFormat="1" x14ac:dyDescent="0.2"/>
    <row r="123" spans="2:12" s="92" customFormat="1" x14ac:dyDescent="0.2"/>
    <row r="124" spans="2:12" s="92" customFormat="1" x14ac:dyDescent="0.2"/>
    <row r="125" spans="2:12" s="92" customFormat="1" x14ac:dyDescent="0.2"/>
    <row r="126" spans="2:12" s="92" customFormat="1" x14ac:dyDescent="0.2"/>
    <row r="127" spans="2:12" s="92" customFormat="1" x14ac:dyDescent="0.2"/>
    <row r="128" spans="2:12" s="92" customFormat="1" x14ac:dyDescent="0.2"/>
    <row r="129" s="92" customFormat="1" x14ac:dyDescent="0.2"/>
    <row r="130" s="92" customFormat="1" x14ac:dyDescent="0.2"/>
    <row r="131" s="92" customFormat="1" x14ac:dyDescent="0.2"/>
    <row r="132" s="92" customFormat="1" x14ac:dyDescent="0.2"/>
    <row r="133" s="92" customFormat="1" x14ac:dyDescent="0.2"/>
    <row r="134" s="92" customFormat="1" x14ac:dyDescent="0.2"/>
    <row r="135" s="92" customFormat="1" x14ac:dyDescent="0.2"/>
    <row r="136" s="92" customFormat="1" x14ac:dyDescent="0.2"/>
  </sheetData>
  <sheetProtection sheet="1" objects="1" scenarios="1"/>
  <mergeCells count="18">
    <mergeCell ref="B2:T4"/>
    <mergeCell ref="B7:B8"/>
    <mergeCell ref="C7:D8"/>
    <mergeCell ref="E7:J7"/>
    <mergeCell ref="E8:F8"/>
    <mergeCell ref="G8:H8"/>
    <mergeCell ref="I8:J8"/>
    <mergeCell ref="K8:L8"/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</mergeCells>
  <pageMargins left="0.7" right="0.7" top="0.75" bottom="0.75" header="0.3" footer="0.3"/>
  <pageSetup paperSize="9" scale="4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427C-F12C-4B18-B54D-CD9C875570D2}">
  <sheetPr>
    <tabColor theme="0"/>
    <pageSetUpPr fitToPage="1"/>
  </sheetPr>
  <dimension ref="B2:T69"/>
  <sheetViews>
    <sheetView topLeftCell="A7" zoomScaleNormal="100" zoomScalePageLayoutView="125" workbookViewId="0">
      <selection activeCell="E45" sqref="E45"/>
    </sheetView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29.875" style="1" customWidth="1"/>
    <col min="7" max="7" width="21.875" style="1" customWidth="1"/>
    <col min="8" max="8" width="10.375" style="1" customWidth="1"/>
    <col min="9" max="9" width="8.75" style="90" customWidth="1"/>
    <col min="10" max="10" width="15.375" style="90" customWidth="1"/>
    <col min="11" max="11" width="11.75" style="90" customWidth="1"/>
    <col min="12" max="12" width="20.625" style="90" customWidth="1"/>
    <col min="13" max="13" width="24.875" style="90" customWidth="1"/>
    <col min="14" max="14" width="26.25" style="90" customWidth="1"/>
    <col min="15" max="15" width="13.75" style="90" customWidth="1"/>
    <col min="16" max="16" width="28" style="90" customWidth="1"/>
    <col min="17" max="17" width="32.375" style="90" customWidth="1"/>
    <col min="18" max="18" width="32.625" style="90" customWidth="1"/>
    <col min="19" max="20" width="8.75" style="90"/>
    <col min="21" max="16384" width="8.75" style="1"/>
  </cols>
  <sheetData>
    <row r="2" spans="2:20" ht="12.75" customHeight="1" x14ac:dyDescent="0.2">
      <c r="B2" s="149" t="s">
        <v>205</v>
      </c>
      <c r="C2" s="149"/>
      <c r="D2" s="149"/>
      <c r="E2" s="149"/>
      <c r="F2" s="149"/>
      <c r="G2" s="149"/>
      <c r="H2" s="71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2:20" ht="12.75" customHeight="1" x14ac:dyDescent="0.2">
      <c r="B3" s="149"/>
      <c r="C3" s="149"/>
      <c r="D3" s="149"/>
      <c r="E3" s="149"/>
      <c r="F3" s="149"/>
      <c r="G3" s="149"/>
      <c r="H3" s="71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2:20" ht="12.75" customHeight="1" x14ac:dyDescent="0.2">
      <c r="B4" s="149"/>
      <c r="C4" s="149"/>
      <c r="D4" s="149"/>
      <c r="E4" s="149"/>
      <c r="F4" s="149"/>
      <c r="G4" s="149"/>
      <c r="H4" s="71"/>
      <c r="I4" s="113"/>
      <c r="J4" s="124"/>
      <c r="K4" s="124"/>
      <c r="L4" s="124"/>
      <c r="M4" s="124"/>
      <c r="N4" s="124"/>
      <c r="O4" s="124"/>
      <c r="P4" s="124"/>
      <c r="Q4" s="124"/>
      <c r="R4" s="124"/>
      <c r="S4" s="113"/>
      <c r="T4" s="113"/>
    </row>
    <row r="5" spans="2:20" x14ac:dyDescent="0.2">
      <c r="J5" s="52"/>
      <c r="K5" s="52"/>
      <c r="L5" s="52"/>
      <c r="M5" s="52"/>
      <c r="N5" s="52"/>
      <c r="O5" s="52"/>
      <c r="P5" s="52"/>
      <c r="Q5" s="52"/>
      <c r="R5" s="52"/>
    </row>
    <row r="6" spans="2:20" ht="24.95" customHeight="1" x14ac:dyDescent="0.2">
      <c r="B6" s="72" t="s">
        <v>231</v>
      </c>
      <c r="J6" s="126" t="s">
        <v>29</v>
      </c>
      <c r="K6" s="126" t="s">
        <v>4</v>
      </c>
      <c r="L6" s="126" t="s">
        <v>13</v>
      </c>
      <c r="M6" s="126" t="s">
        <v>14</v>
      </c>
      <c r="N6" s="126" t="s">
        <v>15</v>
      </c>
      <c r="O6" s="126" t="s">
        <v>5</v>
      </c>
      <c r="P6" s="126" t="s">
        <v>39</v>
      </c>
      <c r="Q6" s="126" t="s">
        <v>40</v>
      </c>
      <c r="R6" s="127" t="s">
        <v>79</v>
      </c>
    </row>
    <row r="7" spans="2:20" x14ac:dyDescent="0.2">
      <c r="B7" s="72"/>
      <c r="J7" s="128" t="s">
        <v>60</v>
      </c>
      <c r="K7" s="129">
        <v>1.097906836694678</v>
      </c>
      <c r="L7" s="130">
        <f>SUM(L8:L13)</f>
        <v>5630</v>
      </c>
      <c r="M7" s="130">
        <f>SUM(M8:M13)</f>
        <v>18402</v>
      </c>
      <c r="N7" s="129">
        <f t="shared" ref="N7:N25" si="0">L7/M7</f>
        <v>0.30594500597761115</v>
      </c>
      <c r="O7" s="129">
        <f t="shared" ref="O7:O25" si="1">N7/$R$7</f>
        <v>1.097906836694678</v>
      </c>
      <c r="P7" s="131">
        <f>$L$49</f>
        <v>23669</v>
      </c>
      <c r="Q7" s="131">
        <f>$N$49</f>
        <v>84938</v>
      </c>
      <c r="R7" s="125">
        <f>P7/Q7</f>
        <v>0.27866208293107914</v>
      </c>
    </row>
    <row r="8" spans="2:20" ht="24.95" customHeight="1" x14ac:dyDescent="0.2">
      <c r="B8" s="72"/>
      <c r="F8" s="23" t="s">
        <v>42</v>
      </c>
      <c r="G8" s="24" t="s">
        <v>41</v>
      </c>
      <c r="J8" s="132" t="s">
        <v>73</v>
      </c>
      <c r="K8" s="133">
        <v>1.5815586889042308</v>
      </c>
      <c r="L8" s="131">
        <f>L31</f>
        <v>2814</v>
      </c>
      <c r="M8" s="131">
        <f>N31</f>
        <v>6385</v>
      </c>
      <c r="N8" s="133">
        <f t="shared" si="0"/>
        <v>0.44072043852779952</v>
      </c>
      <c r="O8" s="133">
        <f t="shared" si="1"/>
        <v>1.5815586889042308</v>
      </c>
      <c r="P8" s="52"/>
      <c r="Q8" s="52"/>
      <c r="R8" s="52"/>
    </row>
    <row r="9" spans="2:20" ht="24.95" customHeight="1" x14ac:dyDescent="0.2">
      <c r="B9" s="72"/>
      <c r="F9" s="73" t="s">
        <v>28</v>
      </c>
      <c r="G9" s="73"/>
      <c r="J9" s="132" t="s">
        <v>74</v>
      </c>
      <c r="K9" s="133">
        <v>0.74453440491334788</v>
      </c>
      <c r="L9" s="131">
        <f t="shared" ref="L9:L13" si="2">L32</f>
        <v>372</v>
      </c>
      <c r="M9" s="131">
        <f t="shared" ref="M9:M13" si="3">N32</f>
        <v>1793</v>
      </c>
      <c r="N9" s="133">
        <f t="shared" si="0"/>
        <v>0.20747350808700502</v>
      </c>
      <c r="O9" s="133">
        <f t="shared" si="1"/>
        <v>0.74453440491334788</v>
      </c>
      <c r="P9" s="52"/>
      <c r="Q9" s="52"/>
      <c r="R9" s="52"/>
    </row>
    <row r="10" spans="2:20" x14ac:dyDescent="0.2">
      <c r="B10" s="72"/>
      <c r="F10" s="1" t="s">
        <v>61</v>
      </c>
      <c r="G10" s="74">
        <v>1.0977381128445667</v>
      </c>
      <c r="J10" s="132" t="s">
        <v>75</v>
      </c>
      <c r="K10" s="133">
        <v>0.81884774484461842</v>
      </c>
      <c r="L10" s="131">
        <f t="shared" si="2"/>
        <v>251</v>
      </c>
      <c r="M10" s="131">
        <f t="shared" si="3"/>
        <v>1100</v>
      </c>
      <c r="N10" s="133">
        <f t="shared" si="0"/>
        <v>0.22818181818181818</v>
      </c>
      <c r="O10" s="133">
        <f t="shared" si="1"/>
        <v>0.81884774484461842</v>
      </c>
      <c r="P10" s="52"/>
      <c r="Q10" s="52"/>
      <c r="R10" s="52"/>
    </row>
    <row r="11" spans="2:20" x14ac:dyDescent="0.2">
      <c r="B11" s="72"/>
      <c r="F11" s="1" t="s">
        <v>19</v>
      </c>
      <c r="G11" s="74">
        <v>1.0846182055144598</v>
      </c>
      <c r="J11" s="132" t="s">
        <v>76</v>
      </c>
      <c r="K11" s="133">
        <v>0.83262748628429417</v>
      </c>
      <c r="L11" s="131">
        <f t="shared" si="2"/>
        <v>513</v>
      </c>
      <c r="M11" s="131">
        <f t="shared" si="3"/>
        <v>2211</v>
      </c>
      <c r="N11" s="133">
        <f t="shared" si="0"/>
        <v>0.23202170963364993</v>
      </c>
      <c r="O11" s="133">
        <f t="shared" si="1"/>
        <v>0.83262748628429417</v>
      </c>
      <c r="P11" s="52"/>
      <c r="Q11" s="52"/>
      <c r="R11" s="52"/>
    </row>
    <row r="12" spans="2:20" x14ac:dyDescent="0.2">
      <c r="B12" s="72"/>
      <c r="F12" s="1" t="s">
        <v>20</v>
      </c>
      <c r="G12" s="74">
        <v>0.88160033204615307</v>
      </c>
      <c r="J12" s="132" t="s">
        <v>77</v>
      </c>
      <c r="K12" s="133">
        <v>0.81024930886802049</v>
      </c>
      <c r="L12" s="131">
        <f t="shared" si="2"/>
        <v>704</v>
      </c>
      <c r="M12" s="131">
        <f t="shared" si="3"/>
        <v>3118</v>
      </c>
      <c r="N12" s="133">
        <f t="shared" si="0"/>
        <v>0.22578576010262988</v>
      </c>
      <c r="O12" s="133">
        <f t="shared" si="1"/>
        <v>0.81024930886802049</v>
      </c>
      <c r="P12" s="52"/>
      <c r="Q12" s="52"/>
      <c r="R12" s="52"/>
    </row>
    <row r="13" spans="2:20" ht="13.5" customHeight="1" x14ac:dyDescent="0.2">
      <c r="B13" s="72"/>
      <c r="F13" s="1" t="s">
        <v>21</v>
      </c>
      <c r="G13" s="74">
        <v>0.83539640429332274</v>
      </c>
      <c r="J13" s="132" t="s">
        <v>78</v>
      </c>
      <c r="K13" s="133">
        <v>0.92291171426565921</v>
      </c>
      <c r="L13" s="131">
        <f t="shared" si="2"/>
        <v>976</v>
      </c>
      <c r="M13" s="131">
        <f t="shared" si="3"/>
        <v>3795</v>
      </c>
      <c r="N13" s="133">
        <f t="shared" si="0"/>
        <v>0.25718050065876152</v>
      </c>
      <c r="O13" s="133">
        <f t="shared" si="1"/>
        <v>0.92291171426565921</v>
      </c>
      <c r="P13" s="52"/>
      <c r="Q13" s="52"/>
      <c r="R13" s="52"/>
    </row>
    <row r="14" spans="2:20" ht="27" customHeight="1" x14ac:dyDescent="0.2">
      <c r="F14" s="75" t="s">
        <v>29</v>
      </c>
      <c r="G14" s="75"/>
      <c r="J14" s="128" t="s">
        <v>25</v>
      </c>
      <c r="K14" s="129">
        <v>1.0806842027474592</v>
      </c>
      <c r="L14" s="130">
        <f>'4. Tipologia clientela'!$G$84</f>
        <v>10251</v>
      </c>
      <c r="M14" s="130">
        <f>Macrosettori!$G$88</f>
        <v>34040</v>
      </c>
      <c r="N14" s="129">
        <f t="shared" si="0"/>
        <v>0.3011457109283196</v>
      </c>
      <c r="O14" s="129">
        <f t="shared" si="1"/>
        <v>1.0806842027474592</v>
      </c>
      <c r="P14" s="52"/>
      <c r="Q14" s="52"/>
      <c r="R14" s="52"/>
    </row>
    <row r="15" spans="2:20" ht="13.5" customHeight="1" x14ac:dyDescent="0.2">
      <c r="F15" s="17" t="s">
        <v>73</v>
      </c>
      <c r="G15" s="76">
        <v>1.5815586889042308</v>
      </c>
      <c r="J15" s="128" t="s">
        <v>38</v>
      </c>
      <c r="K15" s="129">
        <v>0.88267678461229004</v>
      </c>
      <c r="L15" s="130">
        <f>'4. Tipologia clientela'!$G$98</f>
        <v>3676</v>
      </c>
      <c r="M15" s="130">
        <f>Macrosettori!$G$103</f>
        <v>14945</v>
      </c>
      <c r="N15" s="129">
        <f t="shared" si="0"/>
        <v>0.24596855135496823</v>
      </c>
      <c r="O15" s="129">
        <f t="shared" si="1"/>
        <v>0.88267678461229004</v>
      </c>
      <c r="P15" s="52"/>
      <c r="Q15" s="52"/>
      <c r="R15" s="52"/>
    </row>
    <row r="16" spans="2:20" ht="13.5" customHeight="1" x14ac:dyDescent="0.2">
      <c r="F16" s="1" t="s">
        <v>19</v>
      </c>
      <c r="G16" s="74">
        <v>1.1945573944244023</v>
      </c>
      <c r="J16" s="52" t="s">
        <v>19</v>
      </c>
      <c r="K16" s="133">
        <v>1.1945573944244023</v>
      </c>
      <c r="L16" s="131">
        <f>L37</f>
        <v>5603</v>
      </c>
      <c r="M16" s="131">
        <f>N37</f>
        <v>16832</v>
      </c>
      <c r="N16" s="125">
        <f t="shared" si="0"/>
        <v>0.33287785171102663</v>
      </c>
      <c r="O16" s="133">
        <f t="shared" si="1"/>
        <v>1.1945573944244023</v>
      </c>
      <c r="P16" s="52"/>
      <c r="Q16" s="52"/>
      <c r="R16" s="52"/>
    </row>
    <row r="17" spans="6:18" ht="13.5" customHeight="1" x14ac:dyDescent="0.2">
      <c r="F17" s="1" t="s">
        <v>21</v>
      </c>
      <c r="G17" s="74">
        <v>1.0605305688639475</v>
      </c>
      <c r="J17" s="52" t="s">
        <v>51</v>
      </c>
      <c r="K17" s="133">
        <v>0.78265070557179883</v>
      </c>
      <c r="L17" s="131">
        <f t="shared" ref="L17:L20" si="4">L38</f>
        <v>1280</v>
      </c>
      <c r="M17" s="131">
        <f t="shared" ref="M17:M20" si="5">N38</f>
        <v>5869</v>
      </c>
      <c r="N17" s="125">
        <f t="shared" si="0"/>
        <v>0.21809507582211621</v>
      </c>
      <c r="O17" s="133">
        <f t="shared" si="1"/>
        <v>0.78265070557179883</v>
      </c>
      <c r="P17" s="52"/>
      <c r="Q17" s="52"/>
      <c r="R17" s="52"/>
    </row>
    <row r="18" spans="6:18" ht="13.5" customHeight="1" x14ac:dyDescent="0.2">
      <c r="F18" s="1" t="s">
        <v>52</v>
      </c>
      <c r="G18" s="74">
        <v>1.0351153079426207</v>
      </c>
      <c r="J18" s="52" t="s">
        <v>23</v>
      </c>
      <c r="K18" s="133">
        <v>0.77951754160889675</v>
      </c>
      <c r="L18" s="131">
        <f t="shared" si="4"/>
        <v>502</v>
      </c>
      <c r="M18" s="131">
        <f t="shared" si="5"/>
        <v>2311</v>
      </c>
      <c r="N18" s="125">
        <f t="shared" si="0"/>
        <v>0.21722198182604932</v>
      </c>
      <c r="O18" s="133">
        <f t="shared" si="1"/>
        <v>0.77951754160889675</v>
      </c>
      <c r="P18" s="52"/>
      <c r="Q18" s="52"/>
      <c r="R18" s="52"/>
    </row>
    <row r="19" spans="6:18" ht="13.5" customHeight="1" x14ac:dyDescent="0.2">
      <c r="F19" s="1" t="s">
        <v>6</v>
      </c>
      <c r="G19" s="74">
        <v>0.93295848309223894</v>
      </c>
      <c r="J19" s="52" t="s">
        <v>52</v>
      </c>
      <c r="K19" s="133">
        <v>1.0351153079426207</v>
      </c>
      <c r="L19" s="131">
        <f t="shared" si="4"/>
        <v>3136</v>
      </c>
      <c r="M19" s="131">
        <f t="shared" si="5"/>
        <v>10872</v>
      </c>
      <c r="N19" s="125">
        <f t="shared" si="0"/>
        <v>0.28844738778513612</v>
      </c>
      <c r="O19" s="133">
        <f t="shared" si="1"/>
        <v>1.0351153079426207</v>
      </c>
      <c r="P19" s="52"/>
      <c r="Q19" s="52"/>
      <c r="R19" s="52"/>
    </row>
    <row r="20" spans="6:18" ht="13.5" customHeight="1" x14ac:dyDescent="0.2">
      <c r="F20" s="1" t="s">
        <v>78</v>
      </c>
      <c r="G20" s="74">
        <v>0.92291171426565921</v>
      </c>
      <c r="J20" s="52" t="s">
        <v>6</v>
      </c>
      <c r="K20" s="133">
        <v>0.93295848309223894</v>
      </c>
      <c r="L20" s="131">
        <f t="shared" si="4"/>
        <v>3406</v>
      </c>
      <c r="M20" s="131">
        <f t="shared" si="5"/>
        <v>13101</v>
      </c>
      <c r="N20" s="125">
        <f t="shared" si="0"/>
        <v>0.25998015418670328</v>
      </c>
      <c r="O20" s="133">
        <f t="shared" si="1"/>
        <v>0.93295848309223894</v>
      </c>
      <c r="P20" s="52"/>
      <c r="Q20" s="52"/>
      <c r="R20" s="52"/>
    </row>
    <row r="21" spans="6:18" ht="13.5" customHeight="1" x14ac:dyDescent="0.2">
      <c r="F21" s="1" t="s">
        <v>76</v>
      </c>
      <c r="G21" s="74">
        <v>0.83262748628429417</v>
      </c>
      <c r="J21" s="128" t="s">
        <v>27</v>
      </c>
      <c r="K21" s="129">
        <v>0.8407625539052106</v>
      </c>
      <c r="L21" s="130">
        <f>SUM(L22:L24)</f>
        <v>4112</v>
      </c>
      <c r="M21" s="130">
        <f>SUM(M22:M24)</f>
        <v>17551</v>
      </c>
      <c r="N21" s="129">
        <f t="shared" si="0"/>
        <v>0.23428864452167969</v>
      </c>
      <c r="O21" s="129">
        <f t="shared" si="1"/>
        <v>0.8407625539052106</v>
      </c>
      <c r="P21" s="52"/>
      <c r="Q21" s="52"/>
      <c r="R21" s="52"/>
    </row>
    <row r="22" spans="6:18" ht="13.5" customHeight="1" x14ac:dyDescent="0.2">
      <c r="F22" s="17" t="s">
        <v>75</v>
      </c>
      <c r="G22" s="74">
        <v>0.81884774484461842</v>
      </c>
      <c r="J22" s="52" t="s">
        <v>21</v>
      </c>
      <c r="K22" s="133">
        <v>1.0605305688639475</v>
      </c>
      <c r="L22" s="131">
        <f>L42</f>
        <v>1699</v>
      </c>
      <c r="M22" s="125">
        <f>N42</f>
        <v>5749</v>
      </c>
      <c r="N22" s="125">
        <f t="shared" si="0"/>
        <v>0.29552965733170988</v>
      </c>
      <c r="O22" s="133">
        <f t="shared" si="1"/>
        <v>1.0605305688639475</v>
      </c>
      <c r="P22" s="52"/>
      <c r="Q22" s="52"/>
      <c r="R22" s="52"/>
    </row>
    <row r="23" spans="6:18" ht="13.5" customHeight="1" x14ac:dyDescent="0.2">
      <c r="F23" s="1" t="s">
        <v>77</v>
      </c>
      <c r="G23" s="74">
        <v>0.81024930886802049</v>
      </c>
      <c r="J23" s="52" t="s">
        <v>53</v>
      </c>
      <c r="K23" s="133">
        <v>0.80278440556235064</v>
      </c>
      <c r="L23" s="131">
        <f t="shared" ref="L23:L24" si="6">L43</f>
        <v>1240</v>
      </c>
      <c r="M23" s="125">
        <f t="shared" ref="M23:M24" si="7">N43</f>
        <v>5543</v>
      </c>
      <c r="N23" s="125">
        <f t="shared" si="0"/>
        <v>0.22370557459859283</v>
      </c>
      <c r="O23" s="133">
        <f t="shared" si="1"/>
        <v>0.80278440556235064</v>
      </c>
      <c r="P23" s="52"/>
      <c r="Q23" s="52"/>
      <c r="R23" s="52"/>
    </row>
    <row r="24" spans="6:18" ht="13.5" customHeight="1" x14ac:dyDescent="0.2">
      <c r="F24" s="1" t="s">
        <v>53</v>
      </c>
      <c r="G24" s="74">
        <v>0.80278440556235064</v>
      </c>
      <c r="J24" s="52" t="s">
        <v>50</v>
      </c>
      <c r="K24" s="133">
        <v>0.67253545025713479</v>
      </c>
      <c r="L24" s="131">
        <f t="shared" si="6"/>
        <v>1173</v>
      </c>
      <c r="M24" s="125">
        <f t="shared" si="7"/>
        <v>6259</v>
      </c>
      <c r="N24" s="125">
        <f t="shared" si="0"/>
        <v>0.18741012941364435</v>
      </c>
      <c r="O24" s="133">
        <f t="shared" si="1"/>
        <v>0.67253545025713479</v>
      </c>
      <c r="P24" s="52"/>
      <c r="Q24" s="52"/>
      <c r="R24" s="52"/>
    </row>
    <row r="25" spans="6:18" ht="13.5" customHeight="1" x14ac:dyDescent="0.2">
      <c r="F25" s="1" t="s">
        <v>51</v>
      </c>
      <c r="G25" s="74">
        <v>0.78265070557179883</v>
      </c>
      <c r="J25" s="128" t="s">
        <v>30</v>
      </c>
      <c r="K25" s="129">
        <v>1</v>
      </c>
      <c r="L25" s="130">
        <f>L49</f>
        <v>23669</v>
      </c>
      <c r="M25" s="130">
        <f>N49</f>
        <v>84938</v>
      </c>
      <c r="N25" s="129">
        <f t="shared" si="0"/>
        <v>0.27866208293107914</v>
      </c>
      <c r="O25" s="129">
        <f t="shared" si="1"/>
        <v>1</v>
      </c>
      <c r="P25" s="52"/>
      <c r="Q25" s="52"/>
      <c r="R25" s="52"/>
    </row>
    <row r="26" spans="6:18" ht="13.5" customHeight="1" x14ac:dyDescent="0.2">
      <c r="F26" s="1" t="s">
        <v>23</v>
      </c>
      <c r="G26" s="74">
        <v>0.77951754160889675</v>
      </c>
      <c r="J26" s="52"/>
      <c r="K26" s="52"/>
      <c r="L26" s="52"/>
      <c r="M26" s="52"/>
      <c r="N26" s="52"/>
      <c r="O26" s="52"/>
      <c r="P26" s="52"/>
      <c r="Q26" s="52"/>
      <c r="R26" s="52"/>
    </row>
    <row r="27" spans="6:18" ht="13.5" customHeight="1" x14ac:dyDescent="0.2">
      <c r="F27" s="1" t="s">
        <v>74</v>
      </c>
      <c r="G27" s="74">
        <v>0.74453440491334788</v>
      </c>
      <c r="J27" s="52"/>
      <c r="K27" s="52"/>
      <c r="L27" s="52"/>
      <c r="M27" s="52"/>
      <c r="N27" s="52"/>
      <c r="O27" s="52"/>
      <c r="P27" s="52"/>
      <c r="Q27" s="52"/>
      <c r="R27" s="52"/>
    </row>
    <row r="28" spans="6:18" ht="13.5" customHeight="1" x14ac:dyDescent="0.2">
      <c r="F28" s="1" t="s">
        <v>50</v>
      </c>
      <c r="G28" s="74">
        <v>0.67253545025713479</v>
      </c>
      <c r="J28" s="134" t="s">
        <v>29</v>
      </c>
      <c r="K28" s="171" t="s">
        <v>106</v>
      </c>
      <c r="L28" s="171"/>
      <c r="M28" s="171" t="s">
        <v>3</v>
      </c>
      <c r="N28" s="171"/>
      <c r="O28" s="52"/>
      <c r="P28" s="52"/>
      <c r="Q28" s="52"/>
      <c r="R28" s="52"/>
    </row>
    <row r="29" spans="6:18" ht="3.75" customHeight="1" x14ac:dyDescent="0.2">
      <c r="F29" s="13"/>
      <c r="G29" s="13"/>
      <c r="J29" s="52"/>
      <c r="K29" s="136"/>
      <c r="L29" s="136"/>
      <c r="M29" s="136"/>
      <c r="N29" s="136"/>
      <c r="O29" s="52"/>
      <c r="P29" s="52"/>
      <c r="Q29" s="52"/>
      <c r="R29" s="52"/>
    </row>
    <row r="30" spans="6:18" x14ac:dyDescent="0.2">
      <c r="F30" s="17"/>
      <c r="G30" s="76"/>
      <c r="J30" s="52"/>
      <c r="K30" s="128"/>
      <c r="L30" s="128">
        <v>2021</v>
      </c>
      <c r="M30" s="128"/>
      <c r="N30" s="128">
        <v>2021</v>
      </c>
      <c r="O30" s="52"/>
      <c r="P30" s="52"/>
      <c r="Q30" s="52"/>
      <c r="R30" s="52"/>
    </row>
    <row r="31" spans="6:18" x14ac:dyDescent="0.2">
      <c r="G31" s="74"/>
      <c r="J31" s="132" t="s">
        <v>73</v>
      </c>
      <c r="K31" s="135"/>
      <c r="L31" s="135">
        <f>'[1]4. Specializzazione'!C10</f>
        <v>2814</v>
      </c>
      <c r="M31" s="135"/>
      <c r="N31" s="135">
        <f>'[1]4. Specializzazione'!D10</f>
        <v>6385</v>
      </c>
      <c r="O31" s="52"/>
      <c r="P31" s="52"/>
      <c r="Q31" s="52"/>
      <c r="R31" s="52"/>
    </row>
    <row r="32" spans="6:18" x14ac:dyDescent="0.2">
      <c r="G32" s="74"/>
      <c r="J32" s="132" t="s">
        <v>74</v>
      </c>
      <c r="K32" s="135"/>
      <c r="L32" s="135">
        <f>'[1]4. Specializzazione'!C11</f>
        <v>372</v>
      </c>
      <c r="M32" s="135"/>
      <c r="N32" s="135">
        <f>'[1]4. Specializzazione'!D11</f>
        <v>1793</v>
      </c>
      <c r="O32" s="52"/>
      <c r="P32" s="52"/>
      <c r="Q32" s="52"/>
      <c r="R32" s="52"/>
    </row>
    <row r="33" spans="2:18" x14ac:dyDescent="0.2">
      <c r="G33" s="74"/>
      <c r="J33" s="132" t="s">
        <v>75</v>
      </c>
      <c r="K33" s="135"/>
      <c r="L33" s="135">
        <f>'[1]4. Specializzazione'!C12</f>
        <v>251</v>
      </c>
      <c r="M33" s="135"/>
      <c r="N33" s="135">
        <f>'[1]4. Specializzazione'!D12</f>
        <v>1100</v>
      </c>
      <c r="O33" s="52"/>
      <c r="P33" s="52"/>
      <c r="Q33" s="52"/>
      <c r="R33" s="52"/>
    </row>
    <row r="34" spans="2:18" x14ac:dyDescent="0.2">
      <c r="J34" s="132" t="s">
        <v>76</v>
      </c>
      <c r="K34" s="135"/>
      <c r="L34" s="135">
        <f>'[1]4. Specializzazione'!C13</f>
        <v>513</v>
      </c>
      <c r="M34" s="135"/>
      <c r="N34" s="135">
        <f>'[1]4. Specializzazione'!D13</f>
        <v>2211</v>
      </c>
      <c r="O34" s="52"/>
      <c r="P34" s="52"/>
      <c r="Q34" s="52"/>
      <c r="R34" s="52"/>
    </row>
    <row r="35" spans="2:18" x14ac:dyDescent="0.2">
      <c r="J35" s="132" t="s">
        <v>77</v>
      </c>
      <c r="K35" s="135"/>
      <c r="L35" s="135">
        <f>'[1]4. Specializzazione'!C14</f>
        <v>704</v>
      </c>
      <c r="M35" s="135"/>
      <c r="N35" s="135">
        <f>'[1]4. Specializzazione'!D14</f>
        <v>3118</v>
      </c>
      <c r="O35" s="52"/>
      <c r="P35" s="52"/>
      <c r="Q35" s="52"/>
      <c r="R35" s="52"/>
    </row>
    <row r="36" spans="2:18" ht="22.5" customHeight="1" x14ac:dyDescent="0.2">
      <c r="F36" s="77" t="s">
        <v>71</v>
      </c>
      <c r="G36" s="78" t="s">
        <v>72</v>
      </c>
      <c r="J36" s="132" t="s">
        <v>78</v>
      </c>
      <c r="K36" s="135"/>
      <c r="L36" s="135">
        <f>'[1]4. Specializzazione'!C15</f>
        <v>976</v>
      </c>
      <c r="M36" s="135"/>
      <c r="N36" s="135">
        <f>'[1]4. Specializzazione'!D15</f>
        <v>3795</v>
      </c>
      <c r="O36" s="52"/>
      <c r="P36" s="52"/>
      <c r="Q36" s="52"/>
      <c r="R36" s="52"/>
    </row>
    <row r="37" spans="2:18" ht="13.5" customHeight="1" x14ac:dyDescent="0.2">
      <c r="F37" s="79"/>
      <c r="G37" s="80" t="s">
        <v>44</v>
      </c>
      <c r="J37" s="52" t="s">
        <v>19</v>
      </c>
      <c r="K37" s="135"/>
      <c r="L37" s="135">
        <f>'[1]4. Specializzazione'!C16</f>
        <v>5603</v>
      </c>
      <c r="M37" s="135"/>
      <c r="N37" s="135">
        <f>'[1]4. Specializzazione'!D16</f>
        <v>16832</v>
      </c>
      <c r="O37" s="52"/>
      <c r="P37" s="52"/>
      <c r="Q37" s="52"/>
      <c r="R37" s="52"/>
    </row>
    <row r="38" spans="2:18" ht="13.5" customHeight="1" x14ac:dyDescent="0.2">
      <c r="F38" s="81"/>
      <c r="G38" s="82" t="s">
        <v>43</v>
      </c>
      <c r="J38" s="52" t="s">
        <v>51</v>
      </c>
      <c r="K38" s="135"/>
      <c r="L38" s="135">
        <f>'[1]4. Specializzazione'!C17</f>
        <v>1280</v>
      </c>
      <c r="M38" s="135"/>
      <c r="N38" s="135">
        <f>'[1]4. Specializzazione'!D17</f>
        <v>5869</v>
      </c>
      <c r="O38" s="52"/>
      <c r="P38" s="52"/>
      <c r="Q38" s="52"/>
      <c r="R38" s="52"/>
    </row>
    <row r="39" spans="2:18" ht="13.5" customHeight="1" x14ac:dyDescent="0.2">
      <c r="F39" s="83"/>
      <c r="G39" s="82" t="s">
        <v>46</v>
      </c>
      <c r="J39" s="52" t="s">
        <v>23</v>
      </c>
      <c r="K39" s="135"/>
      <c r="L39" s="135">
        <f>'[1]4. Specializzazione'!C18</f>
        <v>502</v>
      </c>
      <c r="M39" s="135"/>
      <c r="N39" s="135">
        <f>'[1]4. Specializzazione'!D18</f>
        <v>2311</v>
      </c>
      <c r="O39" s="52"/>
      <c r="P39" s="52"/>
      <c r="Q39" s="52"/>
      <c r="R39" s="52"/>
    </row>
    <row r="40" spans="2:18" ht="13.5" customHeight="1" x14ac:dyDescent="0.2">
      <c r="F40" s="84"/>
      <c r="G40" s="82" t="s">
        <v>47</v>
      </c>
      <c r="J40" s="52" t="s">
        <v>52</v>
      </c>
      <c r="K40" s="135"/>
      <c r="L40" s="135">
        <f>'[1]4. Specializzazione'!C19</f>
        <v>3136</v>
      </c>
      <c r="M40" s="135"/>
      <c r="N40" s="135">
        <f>'[1]4. Specializzazione'!D19</f>
        <v>10872</v>
      </c>
      <c r="O40" s="52"/>
      <c r="P40" s="52"/>
      <c r="Q40" s="52"/>
      <c r="R40" s="52"/>
    </row>
    <row r="41" spans="2:18" ht="13.5" customHeight="1" x14ac:dyDescent="0.2">
      <c r="F41" s="85"/>
      <c r="G41" s="86" t="s">
        <v>45</v>
      </c>
      <c r="J41" s="52" t="s">
        <v>6</v>
      </c>
      <c r="K41" s="135"/>
      <c r="L41" s="135">
        <f>'[1]4. Specializzazione'!C20</f>
        <v>3406</v>
      </c>
      <c r="M41" s="135"/>
      <c r="N41" s="135">
        <f>'[1]4. Specializzazione'!D20</f>
        <v>13101</v>
      </c>
      <c r="O41" s="52"/>
      <c r="P41" s="52"/>
      <c r="Q41" s="52"/>
      <c r="R41" s="52"/>
    </row>
    <row r="42" spans="2:18" x14ac:dyDescent="0.2">
      <c r="J42" s="52" t="s">
        <v>21</v>
      </c>
      <c r="K42" s="135"/>
      <c r="L42" s="135">
        <f>'[1]4. Specializzazione'!C21</f>
        <v>1699</v>
      </c>
      <c r="M42" s="136"/>
      <c r="N42" s="135">
        <f>'[1]4. Specializzazione'!D21</f>
        <v>5749</v>
      </c>
      <c r="O42" s="52"/>
      <c r="P42" s="52"/>
      <c r="Q42" s="52"/>
      <c r="R42" s="52"/>
    </row>
    <row r="43" spans="2:18" x14ac:dyDescent="0.2">
      <c r="B43" s="87"/>
      <c r="C43" s="87"/>
      <c r="D43" s="87"/>
      <c r="E43" s="87"/>
      <c r="F43" s="87"/>
      <c r="G43" s="87"/>
      <c r="J43" s="52" t="s">
        <v>53</v>
      </c>
      <c r="K43" s="135"/>
      <c r="L43" s="135">
        <f>'[1]4. Specializzazione'!C22</f>
        <v>1240</v>
      </c>
      <c r="M43" s="135"/>
      <c r="N43" s="135">
        <f>'[1]4. Specializzazione'!D22</f>
        <v>5543</v>
      </c>
      <c r="O43" s="52"/>
      <c r="P43" s="52"/>
      <c r="Q43" s="52"/>
      <c r="R43" s="52"/>
    </row>
    <row r="44" spans="2:18" x14ac:dyDescent="0.2">
      <c r="J44" s="52" t="s">
        <v>50</v>
      </c>
      <c r="K44" s="135"/>
      <c r="L44" s="135">
        <f>'[1]4. Specializzazione'!C23</f>
        <v>1173</v>
      </c>
      <c r="M44" s="135"/>
      <c r="N44" s="135">
        <f>'[1]4. Specializzazione'!D23</f>
        <v>6259</v>
      </c>
      <c r="O44" s="52"/>
      <c r="P44" s="52"/>
      <c r="Q44" s="52"/>
      <c r="R44" s="52"/>
    </row>
    <row r="45" spans="2:18" x14ac:dyDescent="0.2">
      <c r="B45" s="88"/>
      <c r="J45" s="52"/>
      <c r="K45" s="136"/>
      <c r="L45" s="136"/>
      <c r="M45" s="136"/>
      <c r="N45" s="136"/>
      <c r="O45" s="52"/>
      <c r="P45" s="52"/>
      <c r="Q45" s="52"/>
      <c r="R45" s="52"/>
    </row>
    <row r="46" spans="2:18" x14ac:dyDescent="0.2">
      <c r="J46" s="134" t="s">
        <v>30</v>
      </c>
      <c r="K46" s="136"/>
      <c r="L46" s="136"/>
      <c r="M46" s="136"/>
      <c r="N46" s="136"/>
      <c r="O46" s="52"/>
      <c r="P46" s="52"/>
      <c r="Q46" s="52"/>
      <c r="R46" s="52"/>
    </row>
    <row r="47" spans="2:18" x14ac:dyDescent="0.2">
      <c r="J47" s="52"/>
      <c r="K47" s="171" t="s">
        <v>106</v>
      </c>
      <c r="L47" s="171"/>
      <c r="M47" s="171" t="s">
        <v>3</v>
      </c>
      <c r="N47" s="171"/>
      <c r="O47" s="52"/>
      <c r="P47" s="52"/>
      <c r="Q47" s="52"/>
      <c r="R47" s="52"/>
    </row>
    <row r="48" spans="2:18" x14ac:dyDescent="0.2">
      <c r="C48" s="89"/>
      <c r="D48" s="89"/>
      <c r="E48" s="89"/>
      <c r="F48" s="89"/>
      <c r="G48" s="89"/>
      <c r="H48" s="89"/>
      <c r="J48" s="52"/>
      <c r="K48" s="128"/>
      <c r="L48" s="128">
        <v>2021</v>
      </c>
      <c r="M48" s="128"/>
      <c r="N48" s="128">
        <v>2021</v>
      </c>
      <c r="O48" s="52"/>
      <c r="P48" s="52"/>
      <c r="Q48" s="52"/>
      <c r="R48" s="52"/>
    </row>
    <row r="49" spans="2:18" x14ac:dyDescent="0.2">
      <c r="J49" s="52" t="s">
        <v>18</v>
      </c>
      <c r="K49" s="122"/>
      <c r="L49" s="122">
        <f t="shared" ref="L49:N49" si="8">SUM(L31:L44)</f>
        <v>23669</v>
      </c>
      <c r="M49" s="122"/>
      <c r="N49" s="122">
        <f t="shared" si="8"/>
        <v>84938</v>
      </c>
      <c r="O49" s="52"/>
      <c r="P49" s="52"/>
      <c r="Q49" s="52"/>
      <c r="R49" s="52"/>
    </row>
    <row r="50" spans="2:18" x14ac:dyDescent="0.2">
      <c r="B50" s="88"/>
      <c r="J50" s="52"/>
      <c r="K50" s="52"/>
      <c r="L50" s="52"/>
      <c r="M50" s="52"/>
      <c r="N50" s="52"/>
      <c r="O50" s="52"/>
      <c r="P50" s="52"/>
      <c r="Q50" s="52"/>
      <c r="R50" s="52"/>
    </row>
    <row r="51" spans="2:18" x14ac:dyDescent="0.2">
      <c r="J51" s="52"/>
      <c r="K51" s="52"/>
      <c r="L51" s="52"/>
      <c r="M51" s="52"/>
      <c r="N51" s="52"/>
      <c r="O51" s="52"/>
      <c r="P51" s="52"/>
      <c r="Q51" s="52"/>
      <c r="R51" s="52"/>
    </row>
    <row r="52" spans="2:18" x14ac:dyDescent="0.2">
      <c r="J52" s="134" t="s">
        <v>11</v>
      </c>
      <c r="K52" s="52"/>
      <c r="L52" s="52"/>
      <c r="M52" s="52"/>
      <c r="N52" s="52"/>
      <c r="O52" s="52"/>
      <c r="P52" s="52"/>
      <c r="Q52" s="52"/>
      <c r="R52" s="52"/>
    </row>
    <row r="53" spans="2:18" x14ac:dyDescent="0.2">
      <c r="J53" s="52"/>
      <c r="K53" s="52"/>
      <c r="L53" s="52"/>
      <c r="M53" s="52"/>
      <c r="N53" s="52"/>
      <c r="O53" s="52"/>
      <c r="P53" s="52"/>
      <c r="Q53" s="52"/>
      <c r="R53" s="52"/>
    </row>
    <row r="54" spans="2:18" x14ac:dyDescent="0.2">
      <c r="J54" s="132" t="s">
        <v>73</v>
      </c>
      <c r="K54" s="133">
        <v>1.5815586889042308</v>
      </c>
      <c r="L54" s="52"/>
      <c r="M54" s="52"/>
      <c r="N54" s="52"/>
      <c r="O54" s="52"/>
      <c r="P54" s="52"/>
      <c r="Q54" s="52"/>
      <c r="R54" s="52"/>
    </row>
    <row r="55" spans="2:18" x14ac:dyDescent="0.2">
      <c r="J55" s="52" t="s">
        <v>19</v>
      </c>
      <c r="K55" s="133">
        <v>1.1945573944244023</v>
      </c>
      <c r="L55" s="52"/>
      <c r="M55" s="52"/>
      <c r="N55" s="52"/>
      <c r="O55" s="52"/>
      <c r="P55" s="52"/>
      <c r="Q55" s="52"/>
      <c r="R55" s="52"/>
    </row>
    <row r="56" spans="2:18" x14ac:dyDescent="0.2">
      <c r="J56" s="52" t="s">
        <v>21</v>
      </c>
      <c r="K56" s="133">
        <v>1.0605305688639475</v>
      </c>
      <c r="L56" s="52"/>
      <c r="M56" s="52"/>
      <c r="N56" s="52"/>
      <c r="O56" s="52"/>
      <c r="P56" s="52"/>
      <c r="Q56" s="52"/>
      <c r="R56" s="52"/>
    </row>
    <row r="57" spans="2:18" x14ac:dyDescent="0.2">
      <c r="J57" s="52" t="s">
        <v>52</v>
      </c>
      <c r="K57" s="133">
        <v>1.0351153079426207</v>
      </c>
      <c r="L57" s="52"/>
      <c r="M57" s="52"/>
      <c r="N57" s="52"/>
      <c r="O57" s="52"/>
      <c r="P57" s="52"/>
      <c r="Q57" s="52"/>
      <c r="R57" s="52"/>
    </row>
    <row r="58" spans="2:18" x14ac:dyDescent="0.2">
      <c r="J58" s="52" t="s">
        <v>6</v>
      </c>
      <c r="K58" s="133">
        <v>0.93295848309223894</v>
      </c>
      <c r="L58" s="52"/>
      <c r="M58" s="52"/>
      <c r="N58" s="52"/>
      <c r="O58" s="52"/>
      <c r="P58" s="52"/>
      <c r="Q58" s="52"/>
      <c r="R58" s="52"/>
    </row>
    <row r="59" spans="2:18" x14ac:dyDescent="0.2">
      <c r="J59" s="132" t="s">
        <v>78</v>
      </c>
      <c r="K59" s="133">
        <v>0.92291171426565921</v>
      </c>
      <c r="L59" s="52"/>
      <c r="M59" s="52"/>
      <c r="N59" s="52"/>
      <c r="O59" s="52"/>
      <c r="P59" s="52"/>
      <c r="Q59" s="52"/>
      <c r="R59" s="52"/>
    </row>
    <row r="60" spans="2:18" x14ac:dyDescent="0.2">
      <c r="J60" s="132" t="s">
        <v>76</v>
      </c>
      <c r="K60" s="133">
        <v>0.83262748628429417</v>
      </c>
      <c r="L60" s="52"/>
      <c r="M60" s="52"/>
      <c r="N60" s="52"/>
      <c r="O60" s="52"/>
      <c r="P60" s="52"/>
      <c r="Q60" s="52"/>
      <c r="R60" s="52"/>
    </row>
    <row r="61" spans="2:18" x14ac:dyDescent="0.2">
      <c r="J61" s="132" t="s">
        <v>75</v>
      </c>
      <c r="K61" s="133">
        <v>0.81884774484461842</v>
      </c>
      <c r="L61" s="52"/>
      <c r="M61" s="52"/>
      <c r="N61" s="52"/>
      <c r="O61" s="52"/>
      <c r="P61" s="52"/>
      <c r="Q61" s="52"/>
      <c r="R61" s="52"/>
    </row>
    <row r="62" spans="2:18" x14ac:dyDescent="0.2">
      <c r="J62" s="132" t="s">
        <v>77</v>
      </c>
      <c r="K62" s="133">
        <v>0.81024930886802049</v>
      </c>
      <c r="L62" s="52"/>
      <c r="M62" s="52"/>
      <c r="N62" s="52"/>
      <c r="O62" s="52"/>
      <c r="P62" s="52"/>
      <c r="Q62" s="52"/>
      <c r="R62" s="52"/>
    </row>
    <row r="63" spans="2:18" x14ac:dyDescent="0.2">
      <c r="J63" s="52" t="s">
        <v>53</v>
      </c>
      <c r="K63" s="133">
        <v>0.80278440556235064</v>
      </c>
      <c r="L63" s="52"/>
      <c r="M63" s="52"/>
      <c r="N63" s="52"/>
      <c r="O63" s="52"/>
      <c r="P63" s="52"/>
      <c r="Q63" s="52"/>
      <c r="R63" s="52"/>
    </row>
    <row r="64" spans="2:18" x14ac:dyDescent="0.2">
      <c r="J64" s="52" t="s">
        <v>51</v>
      </c>
      <c r="K64" s="133">
        <v>0.78265070557179883</v>
      </c>
      <c r="L64" s="52"/>
      <c r="M64" s="52"/>
      <c r="N64" s="52"/>
      <c r="O64" s="52"/>
      <c r="P64" s="52"/>
      <c r="Q64" s="52"/>
      <c r="R64" s="52"/>
    </row>
    <row r="65" spans="10:18" x14ac:dyDescent="0.2">
      <c r="J65" s="52" t="s">
        <v>23</v>
      </c>
      <c r="K65" s="133">
        <v>0.77951754160889675</v>
      </c>
      <c r="L65" s="52"/>
      <c r="M65" s="52"/>
      <c r="N65" s="52"/>
      <c r="O65" s="52"/>
      <c r="P65" s="52"/>
      <c r="Q65" s="52"/>
      <c r="R65" s="52"/>
    </row>
    <row r="66" spans="10:18" x14ac:dyDescent="0.2">
      <c r="J66" s="132" t="s">
        <v>74</v>
      </c>
      <c r="K66" s="133">
        <v>0.74453440491334788</v>
      </c>
      <c r="L66" s="52"/>
      <c r="M66" s="52"/>
      <c r="N66" s="52"/>
      <c r="O66" s="52"/>
      <c r="P66" s="52"/>
      <c r="Q66" s="52"/>
      <c r="R66" s="52"/>
    </row>
    <row r="67" spans="10:18" x14ac:dyDescent="0.2">
      <c r="J67" s="52" t="s">
        <v>50</v>
      </c>
      <c r="K67" s="133">
        <v>0.67253545025713479</v>
      </c>
      <c r="L67" s="52"/>
      <c r="M67" s="52"/>
      <c r="N67" s="52"/>
      <c r="O67" s="52"/>
      <c r="P67" s="52"/>
      <c r="Q67" s="52"/>
      <c r="R67" s="52"/>
    </row>
    <row r="68" spans="10:18" x14ac:dyDescent="0.2">
      <c r="J68" s="52"/>
      <c r="K68" s="52"/>
      <c r="L68" s="52"/>
      <c r="M68" s="52"/>
      <c r="N68" s="52"/>
      <c r="O68" s="52"/>
      <c r="P68" s="52"/>
      <c r="Q68" s="52"/>
      <c r="R68" s="52"/>
    </row>
    <row r="69" spans="10:18" x14ac:dyDescent="0.2">
      <c r="J69" s="52"/>
      <c r="K69" s="52"/>
      <c r="L69" s="52"/>
      <c r="M69" s="52"/>
      <c r="N69" s="52"/>
      <c r="O69" s="52"/>
      <c r="P69" s="52"/>
      <c r="Q69" s="52"/>
      <c r="R69" s="52"/>
    </row>
  </sheetData>
  <sheetProtection sheet="1" objects="1" scenarios="1"/>
  <sortState xmlns:xlrd2="http://schemas.microsoft.com/office/spreadsheetml/2017/richdata2" ref="J54:K67">
    <sortCondition descending="1" ref="K54:K67"/>
  </sortState>
  <mergeCells count="5">
    <mergeCell ref="B2:G4"/>
    <mergeCell ref="K28:L28"/>
    <mergeCell ref="M28:N28"/>
    <mergeCell ref="K47:L47"/>
    <mergeCell ref="M47:N47"/>
  </mergeCells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tabColor theme="0"/>
    <pageSetUpPr fitToPage="1"/>
  </sheetPr>
  <dimension ref="B2:Z134"/>
  <sheetViews>
    <sheetView zoomScaleNormal="100" zoomScalePageLayoutView="125" workbookViewId="0">
      <selection activeCell="S20" sqref="S20"/>
    </sheetView>
  </sheetViews>
  <sheetFormatPr defaultColWidth="8.75" defaultRowHeight="12.75" x14ac:dyDescent="0.2"/>
  <cols>
    <col min="1" max="1" width="4.125" style="92" customWidth="1"/>
    <col min="2" max="2" width="18.875" style="92" customWidth="1"/>
    <col min="3" max="20" width="8.125" style="92" customWidth="1"/>
    <col min="21" max="22" width="8.75" style="92"/>
    <col min="23" max="23" width="7.375" style="92" customWidth="1"/>
    <col min="24" max="25" width="8.75" style="92"/>
    <col min="26" max="26" width="8" style="92" customWidth="1"/>
    <col min="27" max="28" width="8.75" style="92"/>
    <col min="29" max="29" width="7.625" style="92" customWidth="1"/>
    <col min="30" max="31" width="8.75" style="92"/>
    <col min="32" max="32" width="7.875" style="92" customWidth="1"/>
    <col min="33" max="34" width="8.75" style="92"/>
    <col min="35" max="35" width="8.25" style="92" customWidth="1"/>
    <col min="36" max="16384" width="8.75" style="92"/>
  </cols>
  <sheetData>
    <row r="2" spans="2:26" ht="15" customHeight="1" x14ac:dyDescent="0.2">
      <c r="B2" s="149" t="s">
        <v>194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V2" s="52" t="s">
        <v>56</v>
      </c>
      <c r="W2" s="52"/>
      <c r="X2" s="52"/>
      <c r="Y2" s="52"/>
      <c r="Z2" s="52"/>
    </row>
    <row r="3" spans="2:26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V3" s="52"/>
      <c r="W3" s="52"/>
      <c r="X3" s="52"/>
      <c r="Y3" s="52"/>
      <c r="Z3" s="52"/>
    </row>
    <row r="4" spans="2:26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V4" s="52"/>
      <c r="W4" s="52"/>
      <c r="X4" s="52"/>
      <c r="Y4" s="52"/>
      <c r="Z4" s="52"/>
    </row>
    <row r="5" spans="2:26" ht="13.5" customHeight="1" x14ac:dyDescent="0.2">
      <c r="C5" s="93"/>
      <c r="D5" s="93"/>
      <c r="E5" s="93"/>
      <c r="F5" s="93"/>
      <c r="G5" s="93"/>
      <c r="H5" s="93"/>
      <c r="I5" s="93"/>
      <c r="J5" s="93"/>
      <c r="K5" s="93"/>
      <c r="L5" s="93"/>
      <c r="O5" s="92" t="s">
        <v>58</v>
      </c>
      <c r="V5" s="52"/>
      <c r="W5" s="52"/>
      <c r="X5" s="52"/>
      <c r="Y5" s="52"/>
      <c r="Z5" s="52"/>
    </row>
    <row r="6" spans="2:26" s="96" customFormat="1" ht="24.95" customHeight="1" x14ac:dyDescent="0.2">
      <c r="B6" s="94" t="s">
        <v>207</v>
      </c>
      <c r="C6" s="95"/>
      <c r="D6" s="95"/>
      <c r="E6" s="95"/>
      <c r="F6" s="95"/>
      <c r="G6" s="95"/>
      <c r="H6" s="95"/>
      <c r="I6" s="95"/>
      <c r="J6" s="95"/>
      <c r="K6" s="95"/>
      <c r="L6" s="95"/>
      <c r="V6" s="120"/>
      <c r="W6" s="120"/>
      <c r="X6" s="120"/>
      <c r="Y6" s="120"/>
      <c r="Z6" s="120"/>
    </row>
    <row r="7" spans="2:26" ht="15" customHeight="1" x14ac:dyDescent="0.2">
      <c r="B7" s="154" t="s">
        <v>3</v>
      </c>
      <c r="C7" s="152" t="s">
        <v>34</v>
      </c>
      <c r="D7" s="152"/>
      <c r="E7" s="151" t="s">
        <v>16</v>
      </c>
      <c r="F7" s="151"/>
      <c r="G7" s="151"/>
      <c r="H7" s="151"/>
      <c r="I7" s="151"/>
      <c r="J7" s="151"/>
      <c r="K7" s="151"/>
      <c r="L7" s="151"/>
      <c r="V7" s="52" t="s">
        <v>33</v>
      </c>
      <c r="W7" s="52"/>
      <c r="X7" s="52"/>
      <c r="Y7" s="52"/>
      <c r="Z7" s="52"/>
    </row>
    <row r="8" spans="2:26" ht="27" customHeight="1" x14ac:dyDescent="0.2">
      <c r="B8" s="155"/>
      <c r="C8" s="153"/>
      <c r="D8" s="153"/>
      <c r="E8" s="156" t="s">
        <v>7</v>
      </c>
      <c r="F8" s="156"/>
      <c r="G8" s="156" t="s">
        <v>8</v>
      </c>
      <c r="H8" s="156"/>
      <c r="I8" s="156" t="s">
        <v>2</v>
      </c>
      <c r="J8" s="156"/>
      <c r="K8" s="156" t="s">
        <v>6</v>
      </c>
      <c r="L8" s="156"/>
      <c r="V8" s="52"/>
      <c r="W8" s="52"/>
      <c r="X8" s="52"/>
      <c r="Y8" s="52"/>
      <c r="Z8" s="52"/>
    </row>
    <row r="9" spans="2:26" ht="35.25" customHeight="1" x14ac:dyDescent="0.2">
      <c r="B9" s="97"/>
      <c r="C9" s="98" t="s">
        <v>189</v>
      </c>
      <c r="D9" s="99" t="s">
        <v>9</v>
      </c>
      <c r="E9" s="98" t="s">
        <v>189</v>
      </c>
      <c r="F9" s="99" t="s">
        <v>9</v>
      </c>
      <c r="G9" s="98" t="s">
        <v>189</v>
      </c>
      <c r="H9" s="99" t="s">
        <v>9</v>
      </c>
      <c r="I9" s="98" t="s">
        <v>189</v>
      </c>
      <c r="J9" s="99" t="s">
        <v>9</v>
      </c>
      <c r="K9" s="98" t="s">
        <v>189</v>
      </c>
      <c r="L9" s="99" t="s">
        <v>9</v>
      </c>
      <c r="V9" s="52"/>
      <c r="W9" s="121" t="s">
        <v>7</v>
      </c>
      <c r="X9" s="121" t="s">
        <v>8</v>
      </c>
      <c r="Y9" s="121" t="s">
        <v>2</v>
      </c>
      <c r="Z9" s="121" t="s">
        <v>6</v>
      </c>
    </row>
    <row r="10" spans="2:26" x14ac:dyDescent="0.2">
      <c r="B10" s="92" t="s">
        <v>17</v>
      </c>
      <c r="C10" s="20">
        <f>$G$43</f>
        <v>478315</v>
      </c>
      <c r="D10" s="8">
        <v>1</v>
      </c>
      <c r="E10" s="20">
        <f>$G$39</f>
        <v>54606</v>
      </c>
      <c r="F10" s="9">
        <f>E10/$C$10</f>
        <v>0.1141632606127761</v>
      </c>
      <c r="G10" s="20">
        <f>$G$40</f>
        <v>119418</v>
      </c>
      <c r="H10" s="9">
        <f>G10/$C$10</f>
        <v>0.24966392440128368</v>
      </c>
      <c r="I10" s="20">
        <f>$G$41</f>
        <v>303057</v>
      </c>
      <c r="J10" s="9">
        <f>I10/$C$10</f>
        <v>0.63359292516437915</v>
      </c>
      <c r="K10" s="20">
        <f>$G$42</f>
        <v>1234</v>
      </c>
      <c r="L10" s="9">
        <f>K10/$C$10</f>
        <v>2.5798898215611053E-3</v>
      </c>
      <c r="N10" s="92" t="s">
        <v>57</v>
      </c>
      <c r="V10" s="52" t="s">
        <v>18</v>
      </c>
      <c r="W10" s="122">
        <f>$E$11</f>
        <v>6971</v>
      </c>
      <c r="X10" s="122">
        <f>$G$11</f>
        <v>23345</v>
      </c>
      <c r="Y10" s="122">
        <f>$I$11</f>
        <v>54456</v>
      </c>
      <c r="Z10" s="122">
        <f>$K$11</f>
        <v>166</v>
      </c>
    </row>
    <row r="11" spans="2:26" x14ac:dyDescent="0.2">
      <c r="B11" s="92" t="s">
        <v>18</v>
      </c>
      <c r="C11" s="20">
        <f>$G$58</f>
        <v>84938</v>
      </c>
      <c r="D11" s="10">
        <v>1</v>
      </c>
      <c r="E11" s="20">
        <f>$G$54</f>
        <v>6971</v>
      </c>
      <c r="F11" s="11">
        <f>E11/$C$11</f>
        <v>8.2071628717417411E-2</v>
      </c>
      <c r="G11" s="20">
        <f>$G$55</f>
        <v>23345</v>
      </c>
      <c r="H11" s="11">
        <f>G11/$C$11</f>
        <v>0.27484753584967858</v>
      </c>
      <c r="I11" s="20">
        <f>$G$56</f>
        <v>54456</v>
      </c>
      <c r="J11" s="11">
        <f>I11/$C$11</f>
        <v>0.64112646871835932</v>
      </c>
      <c r="K11" s="20">
        <f>$G$57</f>
        <v>166</v>
      </c>
      <c r="L11" s="11">
        <f>K11/$C$11</f>
        <v>1.9543667145447267E-3</v>
      </c>
      <c r="V11" s="52"/>
      <c r="W11" s="52"/>
      <c r="X11" s="52"/>
      <c r="Y11" s="52"/>
      <c r="Z11" s="52"/>
    </row>
    <row r="12" spans="2:26" ht="15" customHeight="1" x14ac:dyDescent="0.2">
      <c r="B12" s="100"/>
      <c r="C12" s="150" t="s">
        <v>28</v>
      </c>
      <c r="D12" s="150"/>
      <c r="E12" s="150"/>
      <c r="F12" s="150"/>
      <c r="G12" s="150"/>
      <c r="H12" s="150"/>
      <c r="I12" s="150"/>
      <c r="J12" s="150"/>
      <c r="K12" s="150"/>
      <c r="L12" s="150"/>
    </row>
    <row r="13" spans="2:26" ht="15" customHeight="1" x14ac:dyDescent="0.2">
      <c r="B13" s="92" t="s">
        <v>61</v>
      </c>
      <c r="C13" s="20">
        <f>$G$73</f>
        <v>18401</v>
      </c>
      <c r="D13" s="8">
        <v>1</v>
      </c>
      <c r="E13" s="20">
        <f>$G$69</f>
        <v>1523</v>
      </c>
      <c r="F13" s="9">
        <f>E13/$C$13</f>
        <v>8.2767240910820064E-2</v>
      </c>
      <c r="G13" s="20">
        <f>$G$70</f>
        <v>5065</v>
      </c>
      <c r="H13" s="9">
        <f>G13/$C$13</f>
        <v>0.27525677952285205</v>
      </c>
      <c r="I13" s="20">
        <f>$G$71</f>
        <v>11773</v>
      </c>
      <c r="J13" s="9">
        <f>I13/$C$13</f>
        <v>0.63980218466387695</v>
      </c>
      <c r="K13" s="20">
        <f>$G$72</f>
        <v>40</v>
      </c>
      <c r="L13" s="9">
        <f>K13/$C$13</f>
        <v>2.1737949024509535E-3</v>
      </c>
    </row>
    <row r="14" spans="2:26" x14ac:dyDescent="0.2">
      <c r="B14" s="92" t="s">
        <v>19</v>
      </c>
      <c r="C14" s="20">
        <f>$G$88</f>
        <v>34040</v>
      </c>
      <c r="D14" s="8">
        <v>1</v>
      </c>
      <c r="E14" s="20">
        <f>$G$84</f>
        <v>2315</v>
      </c>
      <c r="F14" s="9">
        <f>E14/$C$14</f>
        <v>6.800822561692127E-2</v>
      </c>
      <c r="G14" s="20">
        <f>$G$85</f>
        <v>9409</v>
      </c>
      <c r="H14" s="9">
        <f>G14/$C$14</f>
        <v>0.27641010575793185</v>
      </c>
      <c r="I14" s="20">
        <f>$G$86</f>
        <v>22259</v>
      </c>
      <c r="J14" s="9">
        <f>I14/$C$14</f>
        <v>0.65390716803760285</v>
      </c>
      <c r="K14" s="20">
        <f>$G$87</f>
        <v>57</v>
      </c>
      <c r="L14" s="9">
        <f>K14/$C$14</f>
        <v>1.6745005875440659E-3</v>
      </c>
      <c r="P14" s="92" t="s">
        <v>59</v>
      </c>
      <c r="R14" s="92" t="s">
        <v>22</v>
      </c>
    </row>
    <row r="15" spans="2:26" x14ac:dyDescent="0.2">
      <c r="B15" s="92" t="s">
        <v>20</v>
      </c>
      <c r="C15" s="20">
        <f>$G$103</f>
        <v>14945</v>
      </c>
      <c r="D15" s="8">
        <v>1</v>
      </c>
      <c r="E15" s="20">
        <f>$G$99</f>
        <v>799</v>
      </c>
      <c r="F15" s="9">
        <f>E15/$C$15</f>
        <v>5.346269655403145E-2</v>
      </c>
      <c r="G15" s="20">
        <f>$G$100</f>
        <v>4169</v>
      </c>
      <c r="H15" s="9">
        <f>G15/$C$15</f>
        <v>0.27895617263298761</v>
      </c>
      <c r="I15" s="20">
        <f>$G$101</f>
        <v>9954</v>
      </c>
      <c r="J15" s="9">
        <f>I15/$C$15</f>
        <v>0.66604215456674476</v>
      </c>
      <c r="K15" s="20">
        <f>$G$102</f>
        <v>23</v>
      </c>
      <c r="L15" s="9">
        <f>K15/$C$15</f>
        <v>1.5389762462361995E-3</v>
      </c>
    </row>
    <row r="16" spans="2:26" x14ac:dyDescent="0.2">
      <c r="B16" s="101" t="s">
        <v>21</v>
      </c>
      <c r="C16" s="21">
        <f>$G$118</f>
        <v>17552</v>
      </c>
      <c r="D16" s="10">
        <v>1</v>
      </c>
      <c r="E16" s="21">
        <f>$G$114</f>
        <v>2334</v>
      </c>
      <c r="F16" s="11">
        <f>E16/$C$16</f>
        <v>0.13297629899726526</v>
      </c>
      <c r="G16" s="21">
        <f>$G$115</f>
        <v>4702</v>
      </c>
      <c r="H16" s="11">
        <f>G16/$C$16</f>
        <v>0.26788969917958066</v>
      </c>
      <c r="I16" s="21">
        <f>$G$116</f>
        <v>10470</v>
      </c>
      <c r="J16" s="11">
        <f>I16/$C$16</f>
        <v>0.59651321786690981</v>
      </c>
      <c r="K16" s="21">
        <f>$G$117</f>
        <v>46</v>
      </c>
      <c r="L16" s="11">
        <f>K16/$C$16</f>
        <v>2.6207839562443027E-3</v>
      </c>
    </row>
    <row r="17" spans="2:23" ht="24.95" customHeight="1" x14ac:dyDescent="0.2">
      <c r="B17" s="102" t="s">
        <v>55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9"/>
    </row>
    <row r="18" spans="2:23" x14ac:dyDescent="0.2">
      <c r="L18" s="9"/>
    </row>
    <row r="19" spans="2:23" x14ac:dyDescent="0.2">
      <c r="L19" s="9"/>
    </row>
    <row r="20" spans="2:23" s="104" customFormat="1" ht="24.95" customHeight="1" x14ac:dyDescent="0.2">
      <c r="B20" s="94" t="s">
        <v>208</v>
      </c>
      <c r="C20" s="93"/>
      <c r="D20" s="93"/>
      <c r="E20" s="93"/>
      <c r="F20" s="93"/>
      <c r="G20" s="93"/>
      <c r="H20" s="93"/>
      <c r="I20" s="93"/>
      <c r="J20" s="93"/>
      <c r="K20" s="93"/>
      <c r="L20" s="9"/>
      <c r="M20" s="93"/>
      <c r="N20" s="93"/>
      <c r="O20" s="93"/>
      <c r="P20" s="93"/>
      <c r="Q20" s="93"/>
    </row>
    <row r="21" spans="2:23" ht="15" customHeight="1" x14ac:dyDescent="0.2">
      <c r="B21" s="154" t="s">
        <v>3</v>
      </c>
      <c r="C21" s="157" t="s">
        <v>34</v>
      </c>
      <c r="D21" s="157"/>
      <c r="E21" s="157"/>
      <c r="F21" s="151" t="s">
        <v>16</v>
      </c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T21" s="92" t="s">
        <v>22</v>
      </c>
    </row>
    <row r="22" spans="2:23" ht="24.75" customHeight="1" x14ac:dyDescent="0.2">
      <c r="B22" s="155"/>
      <c r="C22" s="158"/>
      <c r="D22" s="158"/>
      <c r="E22" s="158"/>
      <c r="F22" s="156" t="s">
        <v>7</v>
      </c>
      <c r="G22" s="156"/>
      <c r="H22" s="156"/>
      <c r="I22" s="156" t="s">
        <v>8</v>
      </c>
      <c r="J22" s="156"/>
      <c r="K22" s="156"/>
      <c r="L22" s="156" t="s">
        <v>2</v>
      </c>
      <c r="M22" s="156"/>
      <c r="N22" s="156"/>
      <c r="O22" s="156" t="s">
        <v>6</v>
      </c>
      <c r="P22" s="156"/>
      <c r="Q22" s="156"/>
    </row>
    <row r="23" spans="2:23" ht="35.25" customHeight="1" x14ac:dyDescent="0.2">
      <c r="B23" s="97"/>
      <c r="C23" s="98" t="s">
        <v>189</v>
      </c>
      <c r="D23" s="99" t="s">
        <v>174</v>
      </c>
      <c r="E23" s="99" t="s">
        <v>175</v>
      </c>
      <c r="F23" s="98" t="s">
        <v>189</v>
      </c>
      <c r="G23" s="99" t="s">
        <v>174</v>
      </c>
      <c r="H23" s="99" t="s">
        <v>175</v>
      </c>
      <c r="I23" s="98" t="s">
        <v>189</v>
      </c>
      <c r="J23" s="99" t="s">
        <v>174</v>
      </c>
      <c r="K23" s="99" t="s">
        <v>175</v>
      </c>
      <c r="L23" s="98" t="s">
        <v>189</v>
      </c>
      <c r="M23" s="99" t="s">
        <v>174</v>
      </c>
      <c r="N23" s="99" t="s">
        <v>175</v>
      </c>
      <c r="O23" s="98" t="s">
        <v>189</v>
      </c>
      <c r="P23" s="99" t="s">
        <v>174</v>
      </c>
      <c r="Q23" s="99" t="s">
        <v>175</v>
      </c>
      <c r="W23" s="92" t="s">
        <v>57</v>
      </c>
    </row>
    <row r="24" spans="2:23" x14ac:dyDescent="0.2">
      <c r="B24" s="92" t="s">
        <v>17</v>
      </c>
      <c r="C24" s="20">
        <f>$G$43</f>
        <v>478315</v>
      </c>
      <c r="D24" s="36">
        <f>G43-F43</f>
        <v>5038</v>
      </c>
      <c r="E24" s="35">
        <f>(G43-F43)/F43</f>
        <v>1.0644928868294889E-2</v>
      </c>
      <c r="F24" s="20">
        <f>$G$39</f>
        <v>54606</v>
      </c>
      <c r="G24" s="36">
        <f>G39-F39</f>
        <v>-218</v>
      </c>
      <c r="H24" s="35">
        <f>(G39-F39)/F39</f>
        <v>-3.9763607179337515E-3</v>
      </c>
      <c r="I24" s="20">
        <f>$G$40</f>
        <v>119418</v>
      </c>
      <c r="J24" s="36">
        <f>G40-F40</f>
        <v>1595</v>
      </c>
      <c r="K24" s="35">
        <f>(G40-F40)/F40</f>
        <v>1.3537255035095015E-2</v>
      </c>
      <c r="L24" s="20">
        <f>$G$41</f>
        <v>303057</v>
      </c>
      <c r="M24" s="36">
        <f>G41-F41</f>
        <v>3467</v>
      </c>
      <c r="N24" s="35">
        <f>(G41-F41)/F41</f>
        <v>1.1572482392603224E-2</v>
      </c>
      <c r="O24" s="20">
        <f>$G$42</f>
        <v>1234</v>
      </c>
      <c r="P24" s="36">
        <f>G42-F42</f>
        <v>194</v>
      </c>
      <c r="Q24" s="35">
        <f>(G42-F42)/F42</f>
        <v>0.18653846153846154</v>
      </c>
    </row>
    <row r="25" spans="2:23" x14ac:dyDescent="0.2">
      <c r="B25" s="92" t="s">
        <v>18</v>
      </c>
      <c r="C25" s="20">
        <f>$G$58</f>
        <v>84938</v>
      </c>
      <c r="D25" s="36">
        <f>G58-F58</f>
        <v>98</v>
      </c>
      <c r="E25" s="35">
        <f>(G58-F58)/F58</f>
        <v>1.1551155115511551E-3</v>
      </c>
      <c r="F25" s="20">
        <f>$G$54</f>
        <v>6971</v>
      </c>
      <c r="G25" s="36">
        <f>G54-F54</f>
        <v>-22</v>
      </c>
      <c r="H25" s="35">
        <f>(G54-F54)/F54</f>
        <v>-3.1460031460031459E-3</v>
      </c>
      <c r="I25" s="20">
        <f>$G$55</f>
        <v>23345</v>
      </c>
      <c r="J25" s="36">
        <f>G55-F55</f>
        <v>-80</v>
      </c>
      <c r="K25" s="35">
        <f>(G55-F55)/F55</f>
        <v>-3.4151547491995731E-3</v>
      </c>
      <c r="L25" s="20">
        <f>$G$56</f>
        <v>54456</v>
      </c>
      <c r="M25" s="36">
        <f>G56-F56</f>
        <v>175</v>
      </c>
      <c r="N25" s="35">
        <f>(G56-F56)/F56</f>
        <v>3.2239641863635528E-3</v>
      </c>
      <c r="O25" s="20">
        <f>$G$57</f>
        <v>166</v>
      </c>
      <c r="P25" s="36">
        <f>G57-F57</f>
        <v>25</v>
      </c>
      <c r="Q25" s="35">
        <f>(G57-F57)/F57</f>
        <v>0.1773049645390071</v>
      </c>
    </row>
    <row r="26" spans="2:23" ht="15" customHeight="1" x14ac:dyDescent="0.2">
      <c r="C26" s="150" t="s">
        <v>28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</row>
    <row r="27" spans="2:23" ht="15" customHeight="1" x14ac:dyDescent="0.2">
      <c r="B27" s="92" t="s">
        <v>61</v>
      </c>
      <c r="C27" s="20">
        <f>$G$73</f>
        <v>18401</v>
      </c>
      <c r="D27" s="36">
        <f>G73-F73</f>
        <v>-135</v>
      </c>
      <c r="E27" s="35">
        <f>(G73-F73)/F73</f>
        <v>-7.2831247302546399E-3</v>
      </c>
      <c r="F27" s="20">
        <f>$G$69</f>
        <v>1523</v>
      </c>
      <c r="G27" s="36">
        <f>G69-F69</f>
        <v>0</v>
      </c>
      <c r="H27" s="35">
        <f>(G69-F69)/F69</f>
        <v>0</v>
      </c>
      <c r="I27" s="20">
        <f>$G$70</f>
        <v>5065</v>
      </c>
      <c r="J27" s="36">
        <f>G70-F70</f>
        <v>-113</v>
      </c>
      <c r="K27" s="35">
        <f>(G70-F70)/F70</f>
        <v>-2.1823097721127848E-2</v>
      </c>
      <c r="L27" s="20">
        <f>$G$71</f>
        <v>11773</v>
      </c>
      <c r="M27" s="36">
        <f>G71-F71</f>
        <v>-20</v>
      </c>
      <c r="N27" s="35">
        <f>(G71-F71)/F71</f>
        <v>-1.6959213092512507E-3</v>
      </c>
      <c r="O27" s="20">
        <f>$G$72</f>
        <v>40</v>
      </c>
      <c r="P27" s="36">
        <f>G72-F72</f>
        <v>-2</v>
      </c>
      <c r="Q27" s="35">
        <f>(G72-F72)/F72</f>
        <v>-4.7619047619047616E-2</v>
      </c>
    </row>
    <row r="28" spans="2:23" x14ac:dyDescent="0.2">
      <c r="B28" s="92" t="s">
        <v>19</v>
      </c>
      <c r="C28" s="20">
        <f>$G$88</f>
        <v>34040</v>
      </c>
      <c r="D28" s="36">
        <f>G88-F88</f>
        <v>307</v>
      </c>
      <c r="E28" s="35">
        <f>(G88-F88)/F88</f>
        <v>9.1008804434826434E-3</v>
      </c>
      <c r="F28" s="20">
        <f>$G$84</f>
        <v>2315</v>
      </c>
      <c r="G28" s="36">
        <f>G84-F84</f>
        <v>4</v>
      </c>
      <c r="H28" s="35">
        <f>(G84-F84)/F84</f>
        <v>1.7308524448290783E-3</v>
      </c>
      <c r="I28" s="20">
        <f>$G$85</f>
        <v>9409</v>
      </c>
      <c r="J28" s="36">
        <f>G85-F85</f>
        <v>104</v>
      </c>
      <c r="K28" s="35">
        <f>(G85-F85)/F85</f>
        <v>1.1176786673831273E-2</v>
      </c>
      <c r="L28" s="20">
        <f>$G$86</f>
        <v>22259</v>
      </c>
      <c r="M28" s="36">
        <f>G86-F86</f>
        <v>184</v>
      </c>
      <c r="N28" s="35">
        <f>(G86-F86)/F86</f>
        <v>8.3352208380520956E-3</v>
      </c>
      <c r="O28" s="20">
        <f>$G$87</f>
        <v>57</v>
      </c>
      <c r="P28" s="36">
        <f>G87-F87</f>
        <v>15</v>
      </c>
      <c r="Q28" s="35">
        <f>(G87-F87)/F87</f>
        <v>0.35714285714285715</v>
      </c>
    </row>
    <row r="29" spans="2:23" x14ac:dyDescent="0.2">
      <c r="B29" s="92" t="s">
        <v>20</v>
      </c>
      <c r="C29" s="20">
        <f>$G$103</f>
        <v>14945</v>
      </c>
      <c r="D29" s="36">
        <f>G103-F103</f>
        <v>9</v>
      </c>
      <c r="E29" s="35">
        <f>(G103-F103)/F103</f>
        <v>6.0257096946973753E-4</v>
      </c>
      <c r="F29" s="20">
        <f>$G$99</f>
        <v>799</v>
      </c>
      <c r="G29" s="36">
        <f>G99-F99</f>
        <v>4</v>
      </c>
      <c r="H29" s="35">
        <f>(G99-F99)/F99</f>
        <v>5.0314465408805029E-3</v>
      </c>
      <c r="I29" s="20">
        <f>$G$100</f>
        <v>4169</v>
      </c>
      <c r="J29" s="36">
        <f>G100-F100</f>
        <v>-52</v>
      </c>
      <c r="K29" s="35">
        <f>(G100-F100)/F100</f>
        <v>-1.2319355602937692E-2</v>
      </c>
      <c r="L29" s="20">
        <f>$G$101</f>
        <v>9954</v>
      </c>
      <c r="M29" s="36">
        <f>G101-F101</f>
        <v>52</v>
      </c>
      <c r="N29" s="35">
        <f>(G101-F101)/F101</f>
        <v>5.2514643506362353E-3</v>
      </c>
      <c r="O29" s="20">
        <f>$G$102</f>
        <v>23</v>
      </c>
      <c r="P29" s="36">
        <f>G102-F102</f>
        <v>5</v>
      </c>
      <c r="Q29" s="35">
        <f>(G102-F102)/F102</f>
        <v>0.27777777777777779</v>
      </c>
    </row>
    <row r="30" spans="2:23" x14ac:dyDescent="0.2">
      <c r="B30" s="101" t="s">
        <v>21</v>
      </c>
      <c r="C30" s="21">
        <f>$G$118</f>
        <v>17552</v>
      </c>
      <c r="D30" s="51">
        <f>G118-F118</f>
        <v>-83</v>
      </c>
      <c r="E30" s="11">
        <f>(G118-F118)/F118</f>
        <v>-4.7065494754749077E-3</v>
      </c>
      <c r="F30" s="21">
        <f>$G$114</f>
        <v>2334</v>
      </c>
      <c r="G30" s="51">
        <f>G114-F114</f>
        <v>-30</v>
      </c>
      <c r="H30" s="11">
        <f>(G114-F114)/F114</f>
        <v>-1.2690355329949238E-2</v>
      </c>
      <c r="I30" s="21">
        <f>$G$115</f>
        <v>4702</v>
      </c>
      <c r="J30" s="51">
        <f>G115-F115</f>
        <v>-19</v>
      </c>
      <c r="K30" s="11">
        <f>(G115-F115)/F115</f>
        <v>-4.024571065452235E-3</v>
      </c>
      <c r="L30" s="21">
        <f>$G$116</f>
        <v>10470</v>
      </c>
      <c r="M30" s="51">
        <f>G116-F116</f>
        <v>-41</v>
      </c>
      <c r="N30" s="11">
        <f>(G116-F116)/F116</f>
        <v>-3.9006754828275142E-3</v>
      </c>
      <c r="O30" s="21">
        <f>$G$117</f>
        <v>46</v>
      </c>
      <c r="P30" s="51">
        <f>G117-F117</f>
        <v>7</v>
      </c>
      <c r="Q30" s="11">
        <f>(G117-F117)/F117</f>
        <v>0.17948717948717949</v>
      </c>
      <c r="S30" s="92" t="s">
        <v>22</v>
      </c>
    </row>
    <row r="31" spans="2:23" ht="24.95" customHeight="1" x14ac:dyDescent="0.2">
      <c r="B31" s="105" t="s">
        <v>55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3" spans="2:20" x14ac:dyDescent="0.2">
      <c r="B33" s="149" t="s">
        <v>233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</row>
    <row r="34" spans="2:20" x14ac:dyDescent="0.2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2:20" x14ac:dyDescent="0.2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</row>
    <row r="37" spans="2:20" s="1" customFormat="1" ht="24.95" customHeight="1" x14ac:dyDescent="0.2">
      <c r="B37" s="3" t="s">
        <v>234</v>
      </c>
      <c r="K37" s="17"/>
      <c r="L37" s="17"/>
    </row>
    <row r="38" spans="2:20" s="1" customFormat="1" ht="25.5" x14ac:dyDescent="0.2">
      <c r="B38" s="6" t="s">
        <v>24</v>
      </c>
      <c r="C38" s="23">
        <v>2017</v>
      </c>
      <c r="D38" s="23">
        <v>2018</v>
      </c>
      <c r="E38" s="23">
        <v>2019</v>
      </c>
      <c r="F38" s="23">
        <v>2020</v>
      </c>
      <c r="G38" s="23">
        <v>2021</v>
      </c>
      <c r="H38" s="7" t="s">
        <v>179</v>
      </c>
      <c r="I38" s="7" t="s">
        <v>180</v>
      </c>
      <c r="K38" s="25"/>
      <c r="L38" s="26"/>
    </row>
    <row r="39" spans="2:20" s="1" customFormat="1" x14ac:dyDescent="0.2">
      <c r="B39" s="17" t="s">
        <v>7</v>
      </c>
      <c r="C39" s="19">
        <f>[1]Macrosettori!C4</f>
        <v>57117</v>
      </c>
      <c r="D39" s="19">
        <f>[1]Macrosettori!D4</f>
        <v>56337</v>
      </c>
      <c r="E39" s="19">
        <f>[1]Macrosettori!E4</f>
        <v>55505</v>
      </c>
      <c r="F39" s="19">
        <f>[1]Macrosettori!F4</f>
        <v>54824</v>
      </c>
      <c r="G39" s="19">
        <f>[1]Macrosettori!G4</f>
        <v>54606</v>
      </c>
      <c r="H39" s="19">
        <f>G39-C39</f>
        <v>-2511</v>
      </c>
      <c r="I39" s="18">
        <f>(G39-C39)/C39</f>
        <v>-4.3962392982824727E-2</v>
      </c>
    </row>
    <row r="40" spans="2:20" s="1" customFormat="1" x14ac:dyDescent="0.2">
      <c r="B40" s="17" t="s">
        <v>8</v>
      </c>
      <c r="C40" s="19">
        <f>[1]Macrosettori!C5</f>
        <v>121433</v>
      </c>
      <c r="D40" s="19">
        <f>[1]Macrosettori!D5</f>
        <v>120027</v>
      </c>
      <c r="E40" s="19">
        <f>[1]Macrosettori!E5</f>
        <v>118111</v>
      </c>
      <c r="F40" s="19">
        <f>[1]Macrosettori!F5</f>
        <v>117823</v>
      </c>
      <c r="G40" s="19">
        <f>[1]Macrosettori!G5</f>
        <v>119418</v>
      </c>
      <c r="H40" s="19">
        <f>G40-C40</f>
        <v>-2015</v>
      </c>
      <c r="I40" s="18">
        <f>(G40-C40)/C40</f>
        <v>-1.6593512471898084E-2</v>
      </c>
    </row>
    <row r="41" spans="2:20" s="1" customFormat="1" x14ac:dyDescent="0.2">
      <c r="B41" s="17" t="s">
        <v>2</v>
      </c>
      <c r="C41" s="19">
        <f>[1]Macrosettori!C6</f>
        <v>298868</v>
      </c>
      <c r="D41" s="19">
        <f>[1]Macrosettori!D6</f>
        <v>299217</v>
      </c>
      <c r="E41" s="19">
        <f>[1]Macrosettori!E6</f>
        <v>299088</v>
      </c>
      <c r="F41" s="19">
        <f>[1]Macrosettori!F6</f>
        <v>299590</v>
      </c>
      <c r="G41" s="19">
        <f>[1]Macrosettori!G6</f>
        <v>303057</v>
      </c>
      <c r="H41" s="19">
        <f>G41-C41</f>
        <v>4189</v>
      </c>
      <c r="I41" s="18">
        <f>(G41-C41)/C41</f>
        <v>1.4016221208024947E-2</v>
      </c>
    </row>
    <row r="42" spans="2:20" s="1" customFormat="1" x14ac:dyDescent="0.2">
      <c r="B42" s="17" t="s">
        <v>6</v>
      </c>
      <c r="C42" s="19">
        <f>[1]Macrosettori!C7</f>
        <v>967</v>
      </c>
      <c r="D42" s="19">
        <f>[1]Macrosettori!D7</f>
        <v>995</v>
      </c>
      <c r="E42" s="19">
        <f>[1]Macrosettori!E7</f>
        <v>1038</v>
      </c>
      <c r="F42" s="19">
        <f>[1]Macrosettori!F7</f>
        <v>1040</v>
      </c>
      <c r="G42" s="19">
        <f>[1]Macrosettori!G7</f>
        <v>1234</v>
      </c>
      <c r="H42" s="19">
        <f>G42-C42</f>
        <v>267</v>
      </c>
      <c r="I42" s="18">
        <f>(G42-C42)/C42</f>
        <v>0.27611168562564631</v>
      </c>
    </row>
    <row r="43" spans="2:20" s="1" customFormat="1" x14ac:dyDescent="0.2">
      <c r="B43" s="27" t="s">
        <v>10</v>
      </c>
      <c r="C43" s="28">
        <f>SUM(C39:C42)</f>
        <v>478385</v>
      </c>
      <c r="D43" s="28">
        <f t="shared" ref="D43:G43" si="0">SUM(D39:D42)</f>
        <v>476576</v>
      </c>
      <c r="E43" s="28">
        <f t="shared" si="0"/>
        <v>473742</v>
      </c>
      <c r="F43" s="28">
        <f t="shared" si="0"/>
        <v>473277</v>
      </c>
      <c r="G43" s="28">
        <f t="shared" si="0"/>
        <v>478315</v>
      </c>
      <c r="H43" s="28">
        <f>G43-C43</f>
        <v>-70</v>
      </c>
      <c r="I43" s="29">
        <f>(G43-C43)/C43</f>
        <v>-1.463256582041661E-4</v>
      </c>
    </row>
    <row r="44" spans="2:20" s="1" customFormat="1" ht="24.95" customHeight="1" x14ac:dyDescent="0.2">
      <c r="B44" s="22" t="s">
        <v>55</v>
      </c>
      <c r="C44" s="30"/>
      <c r="D44" s="30"/>
      <c r="E44" s="30"/>
      <c r="F44" s="30"/>
      <c r="G44" s="30"/>
      <c r="H44" s="30"/>
      <c r="I44" s="31"/>
      <c r="K44" s="19"/>
      <c r="L44" s="18"/>
    </row>
    <row r="45" spans="2:20" s="1" customFormat="1" x14ac:dyDescent="0.2">
      <c r="B45" s="52"/>
      <c r="C45" s="138"/>
      <c r="D45" s="138"/>
      <c r="E45" s="138"/>
      <c r="F45" s="138"/>
      <c r="G45" s="138"/>
      <c r="H45" s="122"/>
      <c r="I45" s="18"/>
      <c r="K45" s="19"/>
      <c r="L45" s="18"/>
    </row>
    <row r="46" spans="2:20" s="1" customFormat="1" x14ac:dyDescent="0.2">
      <c r="B46" s="52"/>
      <c r="C46" s="52">
        <v>2017</v>
      </c>
      <c r="D46" s="52">
        <v>2018</v>
      </c>
      <c r="E46" s="52">
        <v>2019</v>
      </c>
      <c r="F46" s="52">
        <v>2020</v>
      </c>
      <c r="G46" s="136">
        <v>2021</v>
      </c>
      <c r="H46" s="122"/>
      <c r="I46" s="18"/>
      <c r="K46" s="19"/>
      <c r="L46" s="18"/>
    </row>
    <row r="47" spans="2:20" s="1" customFormat="1" x14ac:dyDescent="0.2">
      <c r="B47" s="52" t="s">
        <v>7</v>
      </c>
      <c r="C47" s="122">
        <f>C39/$C$39*100</f>
        <v>100</v>
      </c>
      <c r="D47" s="122">
        <f t="shared" ref="D47:E47" si="1">D39/$C$39*100</f>
        <v>98.634382057881183</v>
      </c>
      <c r="E47" s="122">
        <f t="shared" si="1"/>
        <v>97.177722919621118</v>
      </c>
      <c r="F47" s="122">
        <f>F39/$C$39*100</f>
        <v>95.985433408617411</v>
      </c>
      <c r="G47" s="122">
        <f>G39/$C$39*100</f>
        <v>95.603760701717519</v>
      </c>
      <c r="H47" s="122"/>
      <c r="I47" s="18"/>
      <c r="K47" s="19"/>
      <c r="L47" s="18"/>
    </row>
    <row r="48" spans="2:20" s="1" customFormat="1" x14ac:dyDescent="0.2">
      <c r="B48" s="52" t="s">
        <v>8</v>
      </c>
      <c r="C48" s="122">
        <f>C40/$C$40*100</f>
        <v>100</v>
      </c>
      <c r="D48" s="122">
        <f t="shared" ref="D48:E48" si="2">D40/$C$40*100</f>
        <v>98.842159874169297</v>
      </c>
      <c r="E48" s="122">
        <f t="shared" si="2"/>
        <v>97.264335065427019</v>
      </c>
      <c r="F48" s="122">
        <f>F40/$C$40*100</f>
        <v>97.027167244488737</v>
      </c>
      <c r="G48" s="122">
        <f>G40/$C$40*100</f>
        <v>98.340648752810182</v>
      </c>
      <c r="H48" s="122"/>
      <c r="I48" s="18"/>
      <c r="K48" s="19"/>
      <c r="L48" s="18"/>
    </row>
    <row r="49" spans="2:12" s="1" customFormat="1" x14ac:dyDescent="0.2">
      <c r="B49" s="52" t="s">
        <v>2</v>
      </c>
      <c r="C49" s="122">
        <f>C41/$C$41*100</f>
        <v>100</v>
      </c>
      <c r="D49" s="122">
        <f t="shared" ref="D49:E49" si="3">D41/$C$41*100</f>
        <v>100.11677396041061</v>
      </c>
      <c r="E49" s="122">
        <f t="shared" si="3"/>
        <v>100.07361109252244</v>
      </c>
      <c r="F49" s="122">
        <f>F41/$C$41*100</f>
        <v>100.24157822182369</v>
      </c>
      <c r="G49" s="122">
        <f>G41/$C$41*100</f>
        <v>101.4016221208025</v>
      </c>
      <c r="H49" s="122"/>
      <c r="I49" s="18"/>
      <c r="K49" s="19"/>
      <c r="L49" s="18"/>
    </row>
    <row r="50" spans="2:12" s="1" customFormat="1" x14ac:dyDescent="0.2">
      <c r="B50" s="41"/>
      <c r="C50" s="18"/>
      <c r="D50" s="18"/>
      <c r="E50" s="18"/>
      <c r="F50" s="18"/>
      <c r="G50" s="18"/>
      <c r="H50" s="19"/>
      <c r="I50" s="18"/>
      <c r="K50" s="19"/>
      <c r="L50" s="18"/>
    </row>
    <row r="51" spans="2:12" s="1" customFormat="1" x14ac:dyDescent="0.2">
      <c r="K51" s="17"/>
      <c r="L51" s="17"/>
    </row>
    <row r="52" spans="2:12" s="1" customFormat="1" ht="24.95" customHeight="1" x14ac:dyDescent="0.2">
      <c r="B52" s="3" t="s">
        <v>235</v>
      </c>
      <c r="K52" s="17"/>
      <c r="L52" s="17"/>
    </row>
    <row r="53" spans="2:12" s="1" customFormat="1" ht="25.5" x14ac:dyDescent="0.2">
      <c r="B53" s="6" t="s">
        <v>30</v>
      </c>
      <c r="C53" s="23">
        <v>2017</v>
      </c>
      <c r="D53" s="23">
        <v>2018</v>
      </c>
      <c r="E53" s="23">
        <v>2019</v>
      </c>
      <c r="F53" s="23">
        <v>2020</v>
      </c>
      <c r="G53" s="23">
        <v>2021</v>
      </c>
      <c r="H53" s="7" t="s">
        <v>179</v>
      </c>
      <c r="I53" s="7" t="s">
        <v>180</v>
      </c>
      <c r="K53" s="25"/>
      <c r="L53" s="26"/>
    </row>
    <row r="54" spans="2:12" s="1" customFormat="1" x14ac:dyDescent="0.2">
      <c r="B54" s="17" t="s">
        <v>7</v>
      </c>
      <c r="C54" s="19">
        <f>[1]Macrosettori!C14</f>
        <v>7197</v>
      </c>
      <c r="D54" s="19">
        <f>[1]Macrosettori!D14</f>
        <v>7117</v>
      </c>
      <c r="E54" s="19">
        <f>[1]Macrosettori!E14</f>
        <v>7043</v>
      </c>
      <c r="F54" s="19">
        <f>[1]Macrosettori!F14</f>
        <v>6993</v>
      </c>
      <c r="G54" s="19">
        <f>[1]Macrosettori!G14</f>
        <v>6971</v>
      </c>
      <c r="H54" s="19">
        <f>G54-C54</f>
        <v>-226</v>
      </c>
      <c r="I54" s="18">
        <f>(G54-C54)/C54</f>
        <v>-3.1401973044324023E-2</v>
      </c>
    </row>
    <row r="55" spans="2:12" s="1" customFormat="1" x14ac:dyDescent="0.2">
      <c r="B55" s="17" t="s">
        <v>8</v>
      </c>
      <c r="C55" s="19">
        <f>[1]Macrosettori!C15</f>
        <v>24479</v>
      </c>
      <c r="D55" s="19">
        <f>[1]Macrosettori!D15</f>
        <v>24209</v>
      </c>
      <c r="E55" s="19">
        <f>[1]Macrosettori!E15</f>
        <v>23622</v>
      </c>
      <c r="F55" s="19">
        <f>[1]Macrosettori!F15</f>
        <v>23425</v>
      </c>
      <c r="G55" s="19">
        <f>[1]Macrosettori!G15</f>
        <v>23345</v>
      </c>
      <c r="H55" s="19">
        <f>G55-C55</f>
        <v>-1134</v>
      </c>
      <c r="I55" s="18">
        <f>(G55-C55)/C55</f>
        <v>-4.6325421790105806E-2</v>
      </c>
    </row>
    <row r="56" spans="2:12" s="1" customFormat="1" x14ac:dyDescent="0.2">
      <c r="B56" s="17" t="s">
        <v>2</v>
      </c>
      <c r="C56" s="19">
        <f>[1]Macrosettori!C16</f>
        <v>55065</v>
      </c>
      <c r="D56" s="19">
        <f>[1]Macrosettori!D16</f>
        <v>54910</v>
      </c>
      <c r="E56" s="19">
        <f>[1]Macrosettori!E16</f>
        <v>54467</v>
      </c>
      <c r="F56" s="19">
        <f>[1]Macrosettori!F16</f>
        <v>54281</v>
      </c>
      <c r="G56" s="19">
        <f>[1]Macrosettori!G16</f>
        <v>54456</v>
      </c>
      <c r="H56" s="19">
        <f>G56-C56</f>
        <v>-609</v>
      </c>
      <c r="I56" s="18">
        <f>(G56-C56)/C56</f>
        <v>-1.1059656769272678E-2</v>
      </c>
    </row>
    <row r="57" spans="2:12" s="1" customFormat="1" x14ac:dyDescent="0.2">
      <c r="B57" s="17" t="s">
        <v>6</v>
      </c>
      <c r="C57" s="19">
        <f>[1]Macrosettori!C17</f>
        <v>140</v>
      </c>
      <c r="D57" s="19">
        <f>[1]Macrosettori!D17</f>
        <v>161</v>
      </c>
      <c r="E57" s="19">
        <f>[1]Macrosettori!E17</f>
        <v>146</v>
      </c>
      <c r="F57" s="19">
        <f>[1]Macrosettori!F17</f>
        <v>141</v>
      </c>
      <c r="G57" s="19">
        <f>[1]Macrosettori!G17</f>
        <v>166</v>
      </c>
      <c r="H57" s="19">
        <f>G57-C57</f>
        <v>26</v>
      </c>
      <c r="I57" s="18">
        <f>(G57-C57)/C57</f>
        <v>0.18571428571428572</v>
      </c>
    </row>
    <row r="58" spans="2:12" s="1" customFormat="1" x14ac:dyDescent="0.2">
      <c r="B58" s="27" t="s">
        <v>10</v>
      </c>
      <c r="C58" s="28">
        <f>SUM(C54:C57)</f>
        <v>86881</v>
      </c>
      <c r="D58" s="28">
        <f t="shared" ref="D58:G58" si="4">SUM(D54:D57)</f>
        <v>86397</v>
      </c>
      <c r="E58" s="28">
        <f t="shared" si="4"/>
        <v>85278</v>
      </c>
      <c r="F58" s="28">
        <f t="shared" si="4"/>
        <v>84840</v>
      </c>
      <c r="G58" s="28">
        <f t="shared" si="4"/>
        <v>84938</v>
      </c>
      <c r="H58" s="28">
        <f>G58-C58</f>
        <v>-1943</v>
      </c>
      <c r="I58" s="29">
        <f>(G58-C58)/C58</f>
        <v>-2.236392306718385E-2</v>
      </c>
    </row>
    <row r="59" spans="2:12" s="1" customFormat="1" ht="24.95" customHeight="1" x14ac:dyDescent="0.2">
      <c r="B59" s="22" t="s">
        <v>55</v>
      </c>
      <c r="C59" s="30"/>
      <c r="D59" s="30"/>
      <c r="E59" s="30"/>
      <c r="F59" s="30"/>
      <c r="G59" s="30"/>
      <c r="H59" s="30"/>
      <c r="I59" s="31"/>
      <c r="K59" s="19"/>
      <c r="L59" s="18"/>
    </row>
    <row r="60" spans="2:12" s="1" customFormat="1" x14ac:dyDescent="0.2">
      <c r="B60" s="52"/>
      <c r="C60" s="122"/>
      <c r="D60" s="122"/>
      <c r="E60" s="122"/>
      <c r="F60" s="122"/>
      <c r="G60" s="122"/>
      <c r="H60" s="19"/>
      <c r="I60" s="18"/>
      <c r="K60" s="19"/>
      <c r="L60" s="18"/>
    </row>
    <row r="61" spans="2:12" s="1" customFormat="1" x14ac:dyDescent="0.2">
      <c r="B61" s="52"/>
      <c r="C61" s="52">
        <v>2017</v>
      </c>
      <c r="D61" s="52">
        <v>2018</v>
      </c>
      <c r="E61" s="52">
        <v>2019</v>
      </c>
      <c r="F61" s="52">
        <v>2020</v>
      </c>
      <c r="G61" s="136">
        <v>2021</v>
      </c>
      <c r="H61" s="19"/>
      <c r="I61" s="18"/>
      <c r="K61" s="19"/>
      <c r="L61" s="18"/>
    </row>
    <row r="62" spans="2:12" s="1" customFormat="1" x14ac:dyDescent="0.2">
      <c r="B62" s="52" t="s">
        <v>7</v>
      </c>
      <c r="C62" s="122">
        <f>C54/$C$54*100</f>
        <v>100</v>
      </c>
      <c r="D62" s="122">
        <f t="shared" ref="D62:E62" si="5">D54/$C$54*100</f>
        <v>98.888425732944285</v>
      </c>
      <c r="E62" s="122">
        <f t="shared" si="5"/>
        <v>97.86021953591775</v>
      </c>
      <c r="F62" s="122">
        <f>F54/$C$54*100</f>
        <v>97.165485619007924</v>
      </c>
      <c r="G62" s="122">
        <f>G54/$C$54*100</f>
        <v>96.859802695567595</v>
      </c>
      <c r="H62" s="19"/>
      <c r="I62" s="18"/>
      <c r="K62" s="19"/>
      <c r="L62" s="18"/>
    </row>
    <row r="63" spans="2:12" s="1" customFormat="1" x14ac:dyDescent="0.2">
      <c r="B63" s="52" t="s">
        <v>8</v>
      </c>
      <c r="C63" s="122">
        <f>C55/$C$55*100</f>
        <v>100</v>
      </c>
      <c r="D63" s="122">
        <f t="shared" ref="D63:E63" si="6">D55/$C$55*100</f>
        <v>98.897013766902248</v>
      </c>
      <c r="E63" s="122">
        <f t="shared" si="6"/>
        <v>96.499039993463782</v>
      </c>
      <c r="F63" s="122">
        <f>F55/$C$55*100</f>
        <v>95.694268556722079</v>
      </c>
      <c r="G63" s="122">
        <f>G55/$C$55*100</f>
        <v>95.367457820989415</v>
      </c>
      <c r="H63" s="19"/>
      <c r="I63" s="18"/>
      <c r="K63" s="19"/>
      <c r="L63" s="18"/>
    </row>
    <row r="64" spans="2:12" s="1" customFormat="1" x14ac:dyDescent="0.2">
      <c r="B64" s="52" t="s">
        <v>2</v>
      </c>
      <c r="C64" s="122">
        <f>C56/$C$56*100</f>
        <v>100</v>
      </c>
      <c r="D64" s="122">
        <f t="shared" ref="D64:E64" si="7">D56/$C$56*100</f>
        <v>99.718514482883876</v>
      </c>
      <c r="E64" s="122">
        <f t="shared" si="7"/>
        <v>98.914010714610001</v>
      </c>
      <c r="F64" s="122">
        <f>F56/$C$56*100</f>
        <v>98.576228094070643</v>
      </c>
      <c r="G64" s="122">
        <f>G56/$C$56*100</f>
        <v>98.894034323072731</v>
      </c>
      <c r="H64" s="19"/>
      <c r="I64" s="18"/>
      <c r="K64" s="19"/>
      <c r="L64" s="18"/>
    </row>
    <row r="65" spans="2:12" s="1" customFormat="1" x14ac:dyDescent="0.2">
      <c r="B65" s="17"/>
      <c r="C65" s="19"/>
      <c r="D65" s="19"/>
      <c r="E65" s="19"/>
      <c r="F65" s="19"/>
      <c r="G65" s="19"/>
      <c r="H65" s="19"/>
      <c r="I65" s="18"/>
      <c r="K65" s="19"/>
      <c r="L65" s="18"/>
    </row>
    <row r="66" spans="2:12" s="1" customFormat="1" x14ac:dyDescent="0.2">
      <c r="K66" s="17"/>
      <c r="L66" s="17"/>
    </row>
    <row r="67" spans="2:12" s="1" customFormat="1" ht="24.95" customHeight="1" x14ac:dyDescent="0.2">
      <c r="B67" s="3" t="s">
        <v>236</v>
      </c>
      <c r="K67" s="17"/>
      <c r="L67" s="17"/>
    </row>
    <row r="68" spans="2:12" s="1" customFormat="1" ht="25.5" x14ac:dyDescent="0.2">
      <c r="B68" s="6" t="s">
        <v>60</v>
      </c>
      <c r="C68" s="23">
        <v>2017</v>
      </c>
      <c r="D68" s="23">
        <v>2018</v>
      </c>
      <c r="E68" s="23">
        <v>2019</v>
      </c>
      <c r="F68" s="23">
        <v>2020</v>
      </c>
      <c r="G68" s="23">
        <v>2021</v>
      </c>
      <c r="H68" s="7" t="s">
        <v>179</v>
      </c>
      <c r="I68" s="7" t="s">
        <v>180</v>
      </c>
      <c r="K68" s="25"/>
      <c r="L68" s="26"/>
    </row>
    <row r="69" spans="2:12" s="1" customFormat="1" x14ac:dyDescent="0.2">
      <c r="B69" s="17" t="s">
        <v>7</v>
      </c>
      <c r="C69" s="19">
        <f>[1]Macrosettori!C24</f>
        <v>1563</v>
      </c>
      <c r="D69" s="19">
        <f>[1]Macrosettori!D24</f>
        <v>1547</v>
      </c>
      <c r="E69" s="19">
        <f>[1]Macrosettori!E24</f>
        <v>1536</v>
      </c>
      <c r="F69" s="19">
        <f>[1]Macrosettori!F24</f>
        <v>1523</v>
      </c>
      <c r="G69" s="19">
        <f>[1]Macrosettori!G24</f>
        <v>1523</v>
      </c>
      <c r="H69" s="19">
        <f>G69-C69</f>
        <v>-40</v>
      </c>
      <c r="I69" s="18">
        <f>(G69-C69)/C69</f>
        <v>-2.5591810620601407E-2</v>
      </c>
    </row>
    <row r="70" spans="2:12" s="1" customFormat="1" x14ac:dyDescent="0.2">
      <c r="B70" s="17" t="s">
        <v>8</v>
      </c>
      <c r="C70" s="19">
        <f>[1]Macrosettori!C25</f>
        <v>5439</v>
      </c>
      <c r="D70" s="19">
        <f>[1]Macrosettori!D25</f>
        <v>5346</v>
      </c>
      <c r="E70" s="19">
        <f>[1]Macrosettori!E25</f>
        <v>5238</v>
      </c>
      <c r="F70" s="19">
        <f>[1]Macrosettori!F25</f>
        <v>5178</v>
      </c>
      <c r="G70" s="19">
        <f>[1]Macrosettori!G25</f>
        <v>5065</v>
      </c>
      <c r="H70" s="19">
        <f>G70-C70</f>
        <v>-374</v>
      </c>
      <c r="I70" s="18">
        <f>(G70-C70)/C70</f>
        <v>-6.8762640191211616E-2</v>
      </c>
    </row>
    <row r="71" spans="2:12" s="1" customFormat="1" x14ac:dyDescent="0.2">
      <c r="B71" s="17" t="s">
        <v>2</v>
      </c>
      <c r="C71" s="19">
        <f>[1]Macrosettori!C26</f>
        <v>12128</v>
      </c>
      <c r="D71" s="19">
        <f>[1]Macrosettori!D26</f>
        <v>12055</v>
      </c>
      <c r="E71" s="19">
        <f>[1]Macrosettori!E26</f>
        <v>11906</v>
      </c>
      <c r="F71" s="19">
        <f>[1]Macrosettori!F26</f>
        <v>11793</v>
      </c>
      <c r="G71" s="19">
        <f>[1]Macrosettori!G26</f>
        <v>11773</v>
      </c>
      <c r="H71" s="19">
        <f>G71-C71</f>
        <v>-355</v>
      </c>
      <c r="I71" s="18">
        <f>(G71-C71)/C71</f>
        <v>-2.9271108179419525E-2</v>
      </c>
    </row>
    <row r="72" spans="2:12" s="1" customFormat="1" x14ac:dyDescent="0.2">
      <c r="B72" s="17" t="s">
        <v>6</v>
      </c>
      <c r="C72" s="19">
        <f>[1]Macrosettori!C27</f>
        <v>39</v>
      </c>
      <c r="D72" s="19">
        <f>[1]Macrosettori!D27</f>
        <v>49</v>
      </c>
      <c r="E72" s="19">
        <f>[1]Macrosettori!E27</f>
        <v>46</v>
      </c>
      <c r="F72" s="19">
        <f>[1]Macrosettori!F27</f>
        <v>42</v>
      </c>
      <c r="G72" s="19">
        <f>[1]Macrosettori!G27</f>
        <v>40</v>
      </c>
      <c r="H72" s="19">
        <f>G72-C72</f>
        <v>1</v>
      </c>
      <c r="I72" s="18">
        <f>(G72-C72)/C72</f>
        <v>2.564102564102564E-2</v>
      </c>
    </row>
    <row r="73" spans="2:12" s="1" customFormat="1" x14ac:dyDescent="0.2">
      <c r="B73" s="27" t="s">
        <v>10</v>
      </c>
      <c r="C73" s="28">
        <f>SUM(C69:C72)</f>
        <v>19169</v>
      </c>
      <c r="D73" s="28">
        <f t="shared" ref="D73:G73" si="8">SUM(D69:D72)</f>
        <v>18997</v>
      </c>
      <c r="E73" s="28">
        <f t="shared" si="8"/>
        <v>18726</v>
      </c>
      <c r="F73" s="28">
        <f t="shared" si="8"/>
        <v>18536</v>
      </c>
      <c r="G73" s="28">
        <f t="shared" si="8"/>
        <v>18401</v>
      </c>
      <c r="H73" s="28">
        <f>G73-C73</f>
        <v>-768</v>
      </c>
      <c r="I73" s="29">
        <f>(G73-C73)/C73</f>
        <v>-4.0064687777140173E-2</v>
      </c>
    </row>
    <row r="74" spans="2:12" s="1" customFormat="1" ht="24.95" customHeight="1" x14ac:dyDescent="0.2">
      <c r="B74" s="22" t="s">
        <v>55</v>
      </c>
      <c r="C74" s="30"/>
      <c r="D74" s="30"/>
      <c r="E74" s="30"/>
      <c r="F74" s="30"/>
      <c r="G74" s="30"/>
      <c r="H74" s="30"/>
      <c r="I74" s="31"/>
      <c r="K74" s="19"/>
      <c r="L74" s="18"/>
    </row>
    <row r="75" spans="2:12" s="1" customFormat="1" x14ac:dyDescent="0.2">
      <c r="B75" s="52"/>
      <c r="C75" s="90"/>
      <c r="D75" s="90"/>
      <c r="E75" s="90"/>
      <c r="F75" s="90"/>
      <c r="G75" s="90"/>
      <c r="H75" s="122"/>
      <c r="I75" s="18"/>
      <c r="K75" s="19"/>
      <c r="L75" s="18"/>
    </row>
    <row r="76" spans="2:12" s="1" customFormat="1" x14ac:dyDescent="0.2">
      <c r="B76" s="52"/>
      <c r="C76" s="52">
        <v>2017</v>
      </c>
      <c r="D76" s="52">
        <v>2018</v>
      </c>
      <c r="E76" s="52">
        <v>2019</v>
      </c>
      <c r="F76" s="52">
        <v>2020</v>
      </c>
      <c r="G76" s="136">
        <v>2021</v>
      </c>
      <c r="H76" s="122"/>
      <c r="K76" s="19"/>
      <c r="L76" s="17"/>
    </row>
    <row r="77" spans="2:12" s="1" customFormat="1" x14ac:dyDescent="0.2">
      <c r="B77" s="52" t="s">
        <v>7</v>
      </c>
      <c r="C77" s="122">
        <f>C69/$C$69*100</f>
        <v>100</v>
      </c>
      <c r="D77" s="122">
        <f t="shared" ref="D77:E77" si="9">D69/$C$69*100</f>
        <v>98.976327575175944</v>
      </c>
      <c r="E77" s="122">
        <f t="shared" si="9"/>
        <v>98.272552783109404</v>
      </c>
      <c r="F77" s="122">
        <f>F69/$C$69*100</f>
        <v>97.440818937939852</v>
      </c>
      <c r="G77" s="122">
        <f>G69/$C$69*100</f>
        <v>97.440818937939852</v>
      </c>
      <c r="H77" s="90"/>
      <c r="K77" s="17"/>
      <c r="L77" s="17"/>
    </row>
    <row r="78" spans="2:12" s="1" customFormat="1" x14ac:dyDescent="0.2">
      <c r="B78" s="52" t="s">
        <v>8</v>
      </c>
      <c r="C78" s="122">
        <f>C70/$C$70*100</f>
        <v>100</v>
      </c>
      <c r="D78" s="122">
        <f t="shared" ref="D78:E78" si="10">D70/$C$70*100</f>
        <v>98.290126861555436</v>
      </c>
      <c r="E78" s="122">
        <f t="shared" si="10"/>
        <v>96.304467733039161</v>
      </c>
      <c r="F78" s="122">
        <f>F70/$C$70*100</f>
        <v>95.201323772752346</v>
      </c>
      <c r="G78" s="122">
        <f>G70/$C$70*100</f>
        <v>93.123735980878848</v>
      </c>
      <c r="H78" s="90"/>
      <c r="K78" s="17"/>
      <c r="L78" s="17"/>
    </row>
    <row r="79" spans="2:12" s="1" customFormat="1" x14ac:dyDescent="0.2">
      <c r="B79" s="52" t="s">
        <v>2</v>
      </c>
      <c r="C79" s="122">
        <f>C71/$C$71*100</f>
        <v>100</v>
      </c>
      <c r="D79" s="122">
        <f t="shared" ref="D79:E79" si="11">D71/$C$71*100</f>
        <v>99.398087071240099</v>
      </c>
      <c r="E79" s="122">
        <f t="shared" si="11"/>
        <v>98.169525065963057</v>
      </c>
      <c r="F79" s="122">
        <f>F71/$C$71*100</f>
        <v>97.237796833773089</v>
      </c>
      <c r="G79" s="122">
        <f>G71/$C$71*100</f>
        <v>97.072889182058049</v>
      </c>
      <c r="H79" s="90"/>
      <c r="K79" s="17"/>
      <c r="L79" s="17"/>
    </row>
    <row r="80" spans="2:12" s="1" customFormat="1" x14ac:dyDescent="0.2">
      <c r="B80" s="90"/>
      <c r="C80" s="90"/>
      <c r="D80" s="90"/>
      <c r="E80" s="90"/>
      <c r="F80" s="90"/>
      <c r="G80" s="90"/>
      <c r="H80" s="90"/>
      <c r="K80" s="17"/>
      <c r="L80" s="17"/>
    </row>
    <row r="81" spans="2:12" s="1" customFormat="1" x14ac:dyDescent="0.2">
      <c r="K81" s="17"/>
      <c r="L81" s="17"/>
    </row>
    <row r="82" spans="2:12" s="1" customFormat="1" ht="24.95" customHeight="1" x14ac:dyDescent="0.2">
      <c r="B82" s="3" t="s">
        <v>237</v>
      </c>
      <c r="K82" s="17"/>
      <c r="L82" s="17"/>
    </row>
    <row r="83" spans="2:12" s="1" customFormat="1" ht="25.5" x14ac:dyDescent="0.2">
      <c r="B83" s="6" t="s">
        <v>25</v>
      </c>
      <c r="C83" s="23">
        <v>2017</v>
      </c>
      <c r="D83" s="23">
        <v>2018</v>
      </c>
      <c r="E83" s="23">
        <v>2019</v>
      </c>
      <c r="F83" s="23">
        <v>2020</v>
      </c>
      <c r="G83" s="23">
        <v>2021</v>
      </c>
      <c r="H83" s="7" t="s">
        <v>179</v>
      </c>
      <c r="I83" s="7" t="s">
        <v>180</v>
      </c>
      <c r="K83" s="25"/>
      <c r="L83" s="26"/>
    </row>
    <row r="84" spans="2:12" s="1" customFormat="1" x14ac:dyDescent="0.2">
      <c r="B84" s="17" t="s">
        <v>7</v>
      </c>
      <c r="C84" s="19">
        <f>[1]Macrosettori!C34</f>
        <v>2368</v>
      </c>
      <c r="D84" s="19">
        <f>[1]Macrosettori!D34</f>
        <v>2342</v>
      </c>
      <c r="E84" s="19">
        <f>[1]Macrosettori!E34</f>
        <v>2323</v>
      </c>
      <c r="F84" s="19">
        <f>[1]Macrosettori!F34</f>
        <v>2311</v>
      </c>
      <c r="G84" s="19">
        <f>[1]Macrosettori!G34</f>
        <v>2315</v>
      </c>
      <c r="H84" s="19">
        <f>G84-C84</f>
        <v>-53</v>
      </c>
      <c r="I84" s="18">
        <f>(G84-C84)/C84</f>
        <v>-2.2381756756756757E-2</v>
      </c>
    </row>
    <row r="85" spans="2:12" s="1" customFormat="1" x14ac:dyDescent="0.2">
      <c r="B85" s="17" t="s">
        <v>8</v>
      </c>
      <c r="C85" s="19">
        <f>[1]Macrosettori!C35</f>
        <v>9915</v>
      </c>
      <c r="D85" s="19">
        <f>[1]Macrosettori!D35</f>
        <v>9796</v>
      </c>
      <c r="E85" s="19">
        <f>[1]Macrosettori!E35</f>
        <v>9386</v>
      </c>
      <c r="F85" s="19">
        <f>[1]Macrosettori!F35</f>
        <v>9305</v>
      </c>
      <c r="G85" s="19">
        <f>[1]Macrosettori!G35</f>
        <v>9409</v>
      </c>
      <c r="H85" s="19">
        <f>G85-C85</f>
        <v>-506</v>
      </c>
      <c r="I85" s="18">
        <f>(G85-C85)/C85</f>
        <v>-5.1033787191124558E-2</v>
      </c>
    </row>
    <row r="86" spans="2:12" s="1" customFormat="1" x14ac:dyDescent="0.2">
      <c r="B86" s="17" t="s">
        <v>2</v>
      </c>
      <c r="C86" s="19">
        <f>[1]Macrosettori!C36</f>
        <v>22437</v>
      </c>
      <c r="D86" s="19">
        <f>[1]Macrosettori!D36</f>
        <v>22319</v>
      </c>
      <c r="E86" s="19">
        <f>[1]Macrosettori!E36</f>
        <v>22050</v>
      </c>
      <c r="F86" s="19">
        <f>[1]Macrosettori!F36</f>
        <v>22075</v>
      </c>
      <c r="G86" s="19">
        <f>[1]Macrosettori!G36</f>
        <v>22259</v>
      </c>
      <c r="H86" s="19">
        <f>G86-C86</f>
        <v>-178</v>
      </c>
      <c r="I86" s="18">
        <f>(G86-C86)/C86</f>
        <v>-7.9333244194856704E-3</v>
      </c>
    </row>
    <row r="87" spans="2:12" s="1" customFormat="1" x14ac:dyDescent="0.2">
      <c r="B87" s="17" t="s">
        <v>6</v>
      </c>
      <c r="C87" s="19">
        <f>[1]Macrosettori!C37</f>
        <v>43</v>
      </c>
      <c r="D87" s="19">
        <f>[1]Macrosettori!D37</f>
        <v>57</v>
      </c>
      <c r="E87" s="19">
        <f>[1]Macrosettori!E37</f>
        <v>47</v>
      </c>
      <c r="F87" s="19">
        <f>[1]Macrosettori!F37</f>
        <v>42</v>
      </c>
      <c r="G87" s="19">
        <f>[1]Macrosettori!G37</f>
        <v>57</v>
      </c>
      <c r="H87" s="19">
        <f>G87-C87</f>
        <v>14</v>
      </c>
      <c r="I87" s="18">
        <f>(G87-C87)/C87</f>
        <v>0.32558139534883723</v>
      </c>
    </row>
    <row r="88" spans="2:12" s="1" customFormat="1" x14ac:dyDescent="0.2">
      <c r="B88" s="27" t="s">
        <v>10</v>
      </c>
      <c r="C88" s="28">
        <f>SUM(C84:C87)</f>
        <v>34763</v>
      </c>
      <c r="D88" s="28">
        <f t="shared" ref="D88:G88" si="12">SUM(D84:D87)</f>
        <v>34514</v>
      </c>
      <c r="E88" s="28">
        <f t="shared" si="12"/>
        <v>33806</v>
      </c>
      <c r="F88" s="28">
        <f t="shared" si="12"/>
        <v>33733</v>
      </c>
      <c r="G88" s="28">
        <f t="shared" si="12"/>
        <v>34040</v>
      </c>
      <c r="H88" s="28">
        <f>G88-C88</f>
        <v>-723</v>
      </c>
      <c r="I88" s="29">
        <f>(G88-C88)/C88</f>
        <v>-2.0797974858326383E-2</v>
      </c>
    </row>
    <row r="89" spans="2:12" s="1" customFormat="1" ht="24.95" customHeight="1" x14ac:dyDescent="0.2">
      <c r="B89" s="22" t="s">
        <v>55</v>
      </c>
      <c r="C89" s="30"/>
      <c r="D89" s="30"/>
      <c r="E89" s="30"/>
      <c r="F89" s="30"/>
      <c r="G89" s="30"/>
      <c r="H89" s="30"/>
      <c r="I89" s="31"/>
      <c r="K89" s="19"/>
      <c r="L89" s="18"/>
    </row>
    <row r="90" spans="2:12" s="1" customFormat="1" x14ac:dyDescent="0.2">
      <c r="K90" s="17"/>
      <c r="L90" s="17"/>
    </row>
    <row r="91" spans="2:12" s="1" customFormat="1" x14ac:dyDescent="0.2">
      <c r="B91" s="52"/>
      <c r="C91" s="52">
        <v>2017</v>
      </c>
      <c r="D91" s="52">
        <v>2018</v>
      </c>
      <c r="E91" s="52">
        <v>2019</v>
      </c>
      <c r="F91" s="52">
        <v>2020</v>
      </c>
      <c r="G91" s="136">
        <v>2021</v>
      </c>
      <c r="H91" s="90"/>
      <c r="K91" s="17"/>
      <c r="L91" s="17"/>
    </row>
    <row r="92" spans="2:12" s="1" customFormat="1" x14ac:dyDescent="0.2">
      <c r="B92" s="52" t="s">
        <v>7</v>
      </c>
      <c r="C92" s="122">
        <f>C84/$C$84*100</f>
        <v>100</v>
      </c>
      <c r="D92" s="122">
        <f t="shared" ref="D92:E92" si="13">D84/$C$84*100</f>
        <v>98.902027027027032</v>
      </c>
      <c r="E92" s="122">
        <f t="shared" si="13"/>
        <v>98.099662162162161</v>
      </c>
      <c r="F92" s="122">
        <f>F84/$C$84*100</f>
        <v>97.592905405405403</v>
      </c>
      <c r="G92" s="122">
        <f>G84/$C$84*100</f>
        <v>97.761824324324323</v>
      </c>
      <c r="H92" s="90"/>
      <c r="K92" s="17"/>
      <c r="L92" s="17"/>
    </row>
    <row r="93" spans="2:12" s="1" customFormat="1" x14ac:dyDescent="0.2">
      <c r="B93" s="52" t="s">
        <v>8</v>
      </c>
      <c r="C93" s="122">
        <f>C85/$C$85*100</f>
        <v>100</v>
      </c>
      <c r="D93" s="122">
        <f t="shared" ref="D93:E93" si="14">D85/$C$85*100</f>
        <v>98.799798285426121</v>
      </c>
      <c r="E93" s="122">
        <f t="shared" si="14"/>
        <v>94.664649520927895</v>
      </c>
      <c r="F93" s="122">
        <f>F85/$C$85*100</f>
        <v>93.847705496722128</v>
      </c>
      <c r="G93" s="122">
        <f>G85/$C$85*100</f>
        <v>94.896621280887544</v>
      </c>
      <c r="H93" s="90"/>
      <c r="K93" s="17"/>
      <c r="L93" s="17"/>
    </row>
    <row r="94" spans="2:12" s="1" customFormat="1" x14ac:dyDescent="0.2">
      <c r="B94" s="52" t="s">
        <v>2</v>
      </c>
      <c r="C94" s="122">
        <f>C86/$C$86*100</f>
        <v>100</v>
      </c>
      <c r="D94" s="122">
        <f t="shared" ref="D94:E94" si="15">D86/$C$86*100</f>
        <v>99.474082987921747</v>
      </c>
      <c r="E94" s="122">
        <f t="shared" si="15"/>
        <v>98.27517047733653</v>
      </c>
      <c r="F94" s="122">
        <f>F86/$C$86*100</f>
        <v>98.386593573115832</v>
      </c>
      <c r="G94" s="122">
        <f>G86/$C$86*100</f>
        <v>99.206667558051436</v>
      </c>
      <c r="H94" s="90"/>
      <c r="K94" s="17"/>
      <c r="L94" s="17"/>
    </row>
    <row r="95" spans="2:12" s="1" customFormat="1" x14ac:dyDescent="0.2">
      <c r="K95" s="17"/>
      <c r="L95" s="17"/>
    </row>
    <row r="96" spans="2:12" s="1" customFormat="1" x14ac:dyDescent="0.2">
      <c r="K96" s="17"/>
      <c r="L96" s="17"/>
    </row>
    <row r="97" spans="2:12" s="1" customFormat="1" ht="24.95" customHeight="1" x14ac:dyDescent="0.2">
      <c r="B97" s="3" t="s">
        <v>176</v>
      </c>
      <c r="K97" s="17"/>
      <c r="L97" s="17"/>
    </row>
    <row r="98" spans="2:12" s="1" customFormat="1" ht="25.5" x14ac:dyDescent="0.2">
      <c r="B98" s="6" t="s">
        <v>26</v>
      </c>
      <c r="C98" s="23">
        <v>2017</v>
      </c>
      <c r="D98" s="23">
        <v>2018</v>
      </c>
      <c r="E98" s="23">
        <v>2019</v>
      </c>
      <c r="F98" s="23">
        <v>2020</v>
      </c>
      <c r="G98" s="23">
        <v>2021</v>
      </c>
      <c r="H98" s="7" t="s">
        <v>179</v>
      </c>
      <c r="I98" s="7" t="s">
        <v>180</v>
      </c>
      <c r="K98" s="25"/>
      <c r="L98" s="26"/>
    </row>
    <row r="99" spans="2:12" s="1" customFormat="1" x14ac:dyDescent="0.2">
      <c r="B99" s="17" t="s">
        <v>7</v>
      </c>
      <c r="C99" s="19">
        <f>[1]Macrosettori!C44</f>
        <v>806</v>
      </c>
      <c r="D99" s="19">
        <f>[1]Macrosettori!D44</f>
        <v>815</v>
      </c>
      <c r="E99" s="19">
        <f>[1]Macrosettori!E44</f>
        <v>800</v>
      </c>
      <c r="F99" s="19">
        <f>[1]Macrosettori!F44</f>
        <v>795</v>
      </c>
      <c r="G99" s="19">
        <f>[1]Macrosettori!G44</f>
        <v>799</v>
      </c>
      <c r="H99" s="19">
        <f>G99-C99</f>
        <v>-7</v>
      </c>
      <c r="I99" s="18">
        <f>(G99-C99)/C99</f>
        <v>-8.6848635235732014E-3</v>
      </c>
    </row>
    <row r="100" spans="2:12" s="1" customFormat="1" x14ac:dyDescent="0.2">
      <c r="B100" s="17" t="s">
        <v>8</v>
      </c>
      <c r="C100" s="19">
        <f>[1]Macrosettori!C45</f>
        <v>4342</v>
      </c>
      <c r="D100" s="19">
        <f>[1]Macrosettori!D45</f>
        <v>4294</v>
      </c>
      <c r="E100" s="19">
        <f>[1]Macrosettori!E45</f>
        <v>4276</v>
      </c>
      <c r="F100" s="19">
        <f>[1]Macrosettori!F45</f>
        <v>4221</v>
      </c>
      <c r="G100" s="19">
        <f>[1]Macrosettori!G45</f>
        <v>4169</v>
      </c>
      <c r="H100" s="19">
        <f>G100-C100</f>
        <v>-173</v>
      </c>
      <c r="I100" s="18">
        <f>(G100-C100)/C100</f>
        <v>-3.9843390142791341E-2</v>
      </c>
    </row>
    <row r="101" spans="2:12" s="1" customFormat="1" x14ac:dyDescent="0.2">
      <c r="B101" s="17" t="s">
        <v>2</v>
      </c>
      <c r="C101" s="19">
        <f>[1]Macrosettori!C46</f>
        <v>9883</v>
      </c>
      <c r="D101" s="19">
        <f>[1]Macrosettori!D46</f>
        <v>9946</v>
      </c>
      <c r="E101" s="19">
        <f>[1]Macrosettori!E46</f>
        <v>9938</v>
      </c>
      <c r="F101" s="19">
        <f>[1]Macrosettori!F46</f>
        <v>9902</v>
      </c>
      <c r="G101" s="19">
        <f>[1]Macrosettori!G46</f>
        <v>9954</v>
      </c>
      <c r="H101" s="19">
        <f>G101-C101</f>
        <v>71</v>
      </c>
      <c r="I101" s="18">
        <f>(G101-C101)/C101</f>
        <v>7.1840534250733586E-3</v>
      </c>
    </row>
    <row r="102" spans="2:12" s="1" customFormat="1" x14ac:dyDescent="0.2">
      <c r="B102" s="17" t="s">
        <v>6</v>
      </c>
      <c r="C102" s="19">
        <f>[1]Macrosettori!C47</f>
        <v>22</v>
      </c>
      <c r="D102" s="19">
        <f>[1]Macrosettori!D47</f>
        <v>21</v>
      </c>
      <c r="E102" s="19">
        <f>[1]Macrosettori!E47</f>
        <v>18</v>
      </c>
      <c r="F102" s="19">
        <f>[1]Macrosettori!F47</f>
        <v>18</v>
      </c>
      <c r="G102" s="19">
        <f>[1]Macrosettori!G47</f>
        <v>23</v>
      </c>
      <c r="H102" s="19">
        <f>G102-C102</f>
        <v>1</v>
      </c>
      <c r="I102" s="18">
        <f>(G102-C102)/C102</f>
        <v>4.5454545454545456E-2</v>
      </c>
    </row>
    <row r="103" spans="2:12" s="1" customFormat="1" x14ac:dyDescent="0.2">
      <c r="B103" s="27" t="s">
        <v>10</v>
      </c>
      <c r="C103" s="28">
        <f>SUM(C99:C102)</f>
        <v>15053</v>
      </c>
      <c r="D103" s="28">
        <f t="shared" ref="D103:G103" si="16">SUM(D99:D102)</f>
        <v>15076</v>
      </c>
      <c r="E103" s="28">
        <f t="shared" si="16"/>
        <v>15032</v>
      </c>
      <c r="F103" s="28">
        <f t="shared" si="16"/>
        <v>14936</v>
      </c>
      <c r="G103" s="28">
        <f t="shared" si="16"/>
        <v>14945</v>
      </c>
      <c r="H103" s="28">
        <f>G103-C103</f>
        <v>-108</v>
      </c>
      <c r="I103" s="29">
        <f>(G103-C103)/C103</f>
        <v>-7.1746495715139837E-3</v>
      </c>
    </row>
    <row r="104" spans="2:12" s="1" customFormat="1" ht="24.95" customHeight="1" x14ac:dyDescent="0.2">
      <c r="B104" s="22" t="s">
        <v>55</v>
      </c>
      <c r="C104" s="30"/>
      <c r="D104" s="30"/>
      <c r="E104" s="30"/>
      <c r="F104" s="30"/>
      <c r="G104" s="30"/>
      <c r="H104" s="30"/>
      <c r="I104" s="31"/>
      <c r="K104" s="19"/>
      <c r="L104" s="18"/>
    </row>
    <row r="105" spans="2:12" s="1" customFormat="1" x14ac:dyDescent="0.2">
      <c r="K105" s="17"/>
      <c r="L105" s="17"/>
    </row>
    <row r="106" spans="2:12" s="1" customFormat="1" x14ac:dyDescent="0.2">
      <c r="B106" s="52"/>
      <c r="C106" s="52">
        <v>2017</v>
      </c>
      <c r="D106" s="52">
        <v>2018</v>
      </c>
      <c r="E106" s="52">
        <v>2019</v>
      </c>
      <c r="F106" s="52">
        <v>2020</v>
      </c>
      <c r="G106" s="136">
        <v>2021</v>
      </c>
      <c r="K106" s="17"/>
      <c r="L106" s="17"/>
    </row>
    <row r="107" spans="2:12" s="1" customFormat="1" x14ac:dyDescent="0.2">
      <c r="B107" s="52" t="s">
        <v>7</v>
      </c>
      <c r="C107" s="122">
        <f>C99/$C$99*100</f>
        <v>100</v>
      </c>
      <c r="D107" s="122">
        <f t="shared" ref="D107:E107" si="17">D99/$C$99*100</f>
        <v>101.11662531017369</v>
      </c>
      <c r="E107" s="122">
        <f t="shared" si="17"/>
        <v>99.255583126550874</v>
      </c>
      <c r="F107" s="122">
        <f>F99/$C$99*100</f>
        <v>98.635235732009932</v>
      </c>
      <c r="G107" s="122">
        <f>G99/$C$99*100</f>
        <v>99.131513647642677</v>
      </c>
      <c r="K107" s="17"/>
      <c r="L107" s="17"/>
    </row>
    <row r="108" spans="2:12" s="1" customFormat="1" x14ac:dyDescent="0.2">
      <c r="B108" s="52" t="s">
        <v>8</v>
      </c>
      <c r="C108" s="122">
        <f>C100/$C$100*100</f>
        <v>100</v>
      </c>
      <c r="D108" s="122">
        <f t="shared" ref="D108:E108" si="18">D100/$C$100*100</f>
        <v>98.894518654997697</v>
      </c>
      <c r="E108" s="122">
        <f t="shared" si="18"/>
        <v>98.479963150621828</v>
      </c>
      <c r="F108" s="122">
        <f>F100/$C$100*100</f>
        <v>97.21326577614002</v>
      </c>
      <c r="G108" s="122">
        <f>G100/$C$100*100</f>
        <v>96.015660985720857</v>
      </c>
      <c r="K108" s="17"/>
      <c r="L108" s="17"/>
    </row>
    <row r="109" spans="2:12" s="1" customFormat="1" x14ac:dyDescent="0.2">
      <c r="B109" s="52" t="s">
        <v>2</v>
      </c>
      <c r="C109" s="122">
        <f>C101/$C$101*100</f>
        <v>100</v>
      </c>
      <c r="D109" s="122">
        <f t="shared" ref="D109:E109" si="19">D101/$C$101*100</f>
        <v>100.63745826166144</v>
      </c>
      <c r="E109" s="122">
        <f t="shared" si="19"/>
        <v>100.55651118081555</v>
      </c>
      <c r="F109" s="122">
        <f>F101/$C$101*100</f>
        <v>100.19224931700901</v>
      </c>
      <c r="G109" s="122">
        <f>G101/$C$101*100</f>
        <v>100.71840534250734</v>
      </c>
      <c r="H109" s="19"/>
      <c r="K109" s="19"/>
      <c r="L109" s="17"/>
    </row>
    <row r="110" spans="2:12" s="1" customFormat="1" x14ac:dyDescent="0.2">
      <c r="B110" s="90"/>
      <c r="C110" s="90"/>
      <c r="D110" s="90"/>
      <c r="E110" s="90"/>
      <c r="F110" s="90"/>
      <c r="G110" s="90"/>
      <c r="K110" s="17"/>
      <c r="L110" s="17"/>
    </row>
    <row r="111" spans="2:12" s="1" customFormat="1" x14ac:dyDescent="0.2">
      <c r="K111" s="17"/>
      <c r="L111" s="17"/>
    </row>
    <row r="112" spans="2:12" s="1" customFormat="1" ht="24.95" customHeight="1" x14ac:dyDescent="0.2">
      <c r="B112" s="3" t="s">
        <v>177</v>
      </c>
      <c r="K112" s="17"/>
      <c r="L112" s="17"/>
    </row>
    <row r="113" spans="2:12" s="1" customFormat="1" ht="25.5" x14ac:dyDescent="0.2">
      <c r="B113" s="6" t="s">
        <v>27</v>
      </c>
      <c r="C113" s="23">
        <v>2017</v>
      </c>
      <c r="D113" s="23">
        <v>2018</v>
      </c>
      <c r="E113" s="23">
        <v>2019</v>
      </c>
      <c r="F113" s="23">
        <v>2020</v>
      </c>
      <c r="G113" s="23">
        <v>2021</v>
      </c>
      <c r="H113" s="7" t="s">
        <v>179</v>
      </c>
      <c r="I113" s="7" t="s">
        <v>180</v>
      </c>
      <c r="K113" s="25"/>
      <c r="L113" s="26"/>
    </row>
    <row r="114" spans="2:12" s="1" customFormat="1" x14ac:dyDescent="0.2">
      <c r="B114" s="17" t="s">
        <v>7</v>
      </c>
      <c r="C114" s="19">
        <f>[1]Macrosettori!C54</f>
        <v>2460</v>
      </c>
      <c r="D114" s="19">
        <f>[1]Macrosettori!D54</f>
        <v>2413</v>
      </c>
      <c r="E114" s="19">
        <f>[1]Macrosettori!E54</f>
        <v>2384</v>
      </c>
      <c r="F114" s="19">
        <f>[1]Macrosettori!F54</f>
        <v>2364</v>
      </c>
      <c r="G114" s="19">
        <f>[1]Macrosettori!G54</f>
        <v>2334</v>
      </c>
      <c r="H114" s="19">
        <f>G114-C114</f>
        <v>-126</v>
      </c>
      <c r="I114" s="18">
        <f>(G114-C114)/C114</f>
        <v>-5.1219512195121948E-2</v>
      </c>
    </row>
    <row r="115" spans="2:12" s="1" customFormat="1" x14ac:dyDescent="0.2">
      <c r="B115" s="17" t="s">
        <v>8</v>
      </c>
      <c r="C115" s="19">
        <f>[1]Macrosettori!C55</f>
        <v>4783</v>
      </c>
      <c r="D115" s="19">
        <f>[1]Macrosettori!D55</f>
        <v>4773</v>
      </c>
      <c r="E115" s="19">
        <f>[1]Macrosettori!E55</f>
        <v>4722</v>
      </c>
      <c r="F115" s="19">
        <f>[1]Macrosettori!F55</f>
        <v>4721</v>
      </c>
      <c r="G115" s="19">
        <f>[1]Macrosettori!G55</f>
        <v>4702</v>
      </c>
      <c r="H115" s="19">
        <f>G115-C115</f>
        <v>-81</v>
      </c>
      <c r="I115" s="18">
        <f>(G115-C115)/C115</f>
        <v>-1.6934978047250679E-2</v>
      </c>
    </row>
    <row r="116" spans="2:12" s="1" customFormat="1" x14ac:dyDescent="0.2">
      <c r="B116" s="17" t="s">
        <v>2</v>
      </c>
      <c r="C116" s="19">
        <f>[1]Macrosettori!C56</f>
        <v>10617</v>
      </c>
      <c r="D116" s="19">
        <f>[1]Macrosettori!D56</f>
        <v>10590</v>
      </c>
      <c r="E116" s="19">
        <f>[1]Macrosettori!E56</f>
        <v>10573</v>
      </c>
      <c r="F116" s="19">
        <f>[1]Macrosettori!F56</f>
        <v>10511</v>
      </c>
      <c r="G116" s="19">
        <f>[1]Macrosettori!G56</f>
        <v>10470</v>
      </c>
      <c r="H116" s="19">
        <f>G116-C116</f>
        <v>-147</v>
      </c>
      <c r="I116" s="18">
        <f>(G116-C116)/C116</f>
        <v>-1.3845719129697655E-2</v>
      </c>
    </row>
    <row r="117" spans="2:12" s="1" customFormat="1" x14ac:dyDescent="0.2">
      <c r="B117" s="17" t="s">
        <v>6</v>
      </c>
      <c r="C117" s="19">
        <f>[1]Macrosettori!C57</f>
        <v>36</v>
      </c>
      <c r="D117" s="19">
        <f>[1]Macrosettori!D57</f>
        <v>34</v>
      </c>
      <c r="E117" s="19">
        <f>[1]Macrosettori!E57</f>
        <v>35</v>
      </c>
      <c r="F117" s="19">
        <f>[1]Macrosettori!F57</f>
        <v>39</v>
      </c>
      <c r="G117" s="19">
        <f>[1]Macrosettori!G57</f>
        <v>46</v>
      </c>
      <c r="H117" s="19">
        <f>G117-C117</f>
        <v>10</v>
      </c>
      <c r="I117" s="18">
        <f>(G117-C117)/C117</f>
        <v>0.27777777777777779</v>
      </c>
    </row>
    <row r="118" spans="2:12" s="1" customFormat="1" x14ac:dyDescent="0.2">
      <c r="B118" s="27" t="s">
        <v>10</v>
      </c>
      <c r="C118" s="28">
        <f>SUM(C114:C117)</f>
        <v>17896</v>
      </c>
      <c r="D118" s="28">
        <f t="shared" ref="D118:G118" si="20">SUM(D114:D117)</f>
        <v>17810</v>
      </c>
      <c r="E118" s="28">
        <f t="shared" si="20"/>
        <v>17714</v>
      </c>
      <c r="F118" s="28">
        <f t="shared" si="20"/>
        <v>17635</v>
      </c>
      <c r="G118" s="28">
        <f t="shared" si="20"/>
        <v>17552</v>
      </c>
      <c r="H118" s="28">
        <f>G118-C118</f>
        <v>-344</v>
      </c>
      <c r="I118" s="29">
        <f>(G118-C118)/C118</f>
        <v>-1.9222172552525705E-2</v>
      </c>
    </row>
    <row r="119" spans="2:12" s="1" customFormat="1" ht="24.95" customHeight="1" x14ac:dyDescent="0.2">
      <c r="B119" s="22" t="s">
        <v>55</v>
      </c>
      <c r="C119" s="30"/>
      <c r="D119" s="30"/>
      <c r="E119" s="30"/>
      <c r="F119" s="30"/>
      <c r="G119" s="30"/>
      <c r="H119" s="30"/>
      <c r="I119" s="31"/>
      <c r="K119" s="19"/>
      <c r="L119" s="18"/>
    </row>
    <row r="120" spans="2:12" s="1" customFormat="1" x14ac:dyDescent="0.2">
      <c r="K120" s="17"/>
      <c r="L120" s="17"/>
    </row>
    <row r="121" spans="2:12" s="1" customFormat="1" x14ac:dyDescent="0.2">
      <c r="B121" s="52"/>
      <c r="C121" s="52">
        <v>2017</v>
      </c>
      <c r="D121" s="52">
        <v>2018</v>
      </c>
      <c r="E121" s="52">
        <v>2019</v>
      </c>
      <c r="F121" s="52">
        <v>2020</v>
      </c>
      <c r="G121" s="136">
        <v>2021</v>
      </c>
      <c r="H121" s="90"/>
      <c r="K121" s="17"/>
      <c r="L121" s="17"/>
    </row>
    <row r="122" spans="2:12" s="1" customFormat="1" x14ac:dyDescent="0.2">
      <c r="B122" s="52" t="s">
        <v>7</v>
      </c>
      <c r="C122" s="122">
        <f>C114/$C$114*100</f>
        <v>100</v>
      </c>
      <c r="D122" s="122">
        <f t="shared" ref="D122:E122" si="21">D114/$C$114*100</f>
        <v>98.089430894308933</v>
      </c>
      <c r="E122" s="122">
        <f t="shared" si="21"/>
        <v>96.910569105691053</v>
      </c>
      <c r="F122" s="122">
        <f>F114/$C$114*100</f>
        <v>96.097560975609753</v>
      </c>
      <c r="G122" s="122">
        <f>G114/$C$114*100</f>
        <v>94.878048780487802</v>
      </c>
      <c r="H122" s="90"/>
      <c r="K122" s="17"/>
      <c r="L122" s="17"/>
    </row>
    <row r="123" spans="2:12" s="1" customFormat="1" x14ac:dyDescent="0.2">
      <c r="B123" s="52" t="s">
        <v>8</v>
      </c>
      <c r="C123" s="122">
        <f>C115/$C$115*100</f>
        <v>100</v>
      </c>
      <c r="D123" s="122">
        <f t="shared" ref="D123:E123" si="22">D115/$C$115*100</f>
        <v>99.790926196947524</v>
      </c>
      <c r="E123" s="122">
        <f t="shared" si="22"/>
        <v>98.724649801379883</v>
      </c>
      <c r="F123" s="122">
        <f>F115/$C$115*100</f>
        <v>98.703742421074637</v>
      </c>
      <c r="G123" s="122">
        <f>G115/$C$115*100</f>
        <v>98.306502195274931</v>
      </c>
      <c r="H123" s="90"/>
      <c r="K123" s="17"/>
      <c r="L123" s="17"/>
    </row>
    <row r="124" spans="2:12" s="1" customFormat="1" x14ac:dyDescent="0.2">
      <c r="B124" s="52" t="s">
        <v>2</v>
      </c>
      <c r="C124" s="122">
        <f>C116/$C$116*100</f>
        <v>100</v>
      </c>
      <c r="D124" s="122">
        <f t="shared" ref="D124:E124" si="23">D116/$C$116*100</f>
        <v>99.745690873127998</v>
      </c>
      <c r="E124" s="122">
        <f t="shared" si="23"/>
        <v>99.585570311764144</v>
      </c>
      <c r="F124" s="122">
        <f>F116/$C$116*100</f>
        <v>99.001601205613639</v>
      </c>
      <c r="G124" s="122">
        <f>G116/$C$116*100</f>
        <v>98.615428087030239</v>
      </c>
      <c r="H124" s="90"/>
      <c r="K124" s="17"/>
      <c r="L124" s="17"/>
    </row>
    <row r="125" spans="2:12" s="1" customFormat="1" x14ac:dyDescent="0.2">
      <c r="B125" s="90"/>
      <c r="C125" s="90"/>
      <c r="D125" s="90"/>
      <c r="E125" s="90"/>
      <c r="F125" s="90"/>
      <c r="G125" s="90"/>
      <c r="H125" s="90"/>
    </row>
    <row r="126" spans="2:12" s="1" customFormat="1" x14ac:dyDescent="0.2"/>
    <row r="127" spans="2:12" s="1" customFormat="1" x14ac:dyDescent="0.2"/>
    <row r="128" spans="2:12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</sheetData>
  <sheetProtection sheet="1" objects="1" scenarios="1"/>
  <mergeCells count="18">
    <mergeCell ref="O22:Q22"/>
    <mergeCell ref="B2:T4"/>
    <mergeCell ref="B33:T35"/>
    <mergeCell ref="C12:L12"/>
    <mergeCell ref="E7:L7"/>
    <mergeCell ref="C7:D8"/>
    <mergeCell ref="C26:Q26"/>
    <mergeCell ref="B7:B8"/>
    <mergeCell ref="E8:F8"/>
    <mergeCell ref="G8:H8"/>
    <mergeCell ref="I8:J8"/>
    <mergeCell ref="K8:L8"/>
    <mergeCell ref="B21:B22"/>
    <mergeCell ref="C21:E22"/>
    <mergeCell ref="F21:Q21"/>
    <mergeCell ref="F22:H22"/>
    <mergeCell ref="I22:K22"/>
    <mergeCell ref="L22:N22"/>
  </mergeCells>
  <pageMargins left="0.7" right="0.7" top="0.75" bottom="0.75" header="0.3" footer="0.3"/>
  <pageSetup paperSize="9" scale="44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6B23-FBC1-4BC2-AACB-18C19810AEF5}">
  <sheetPr>
    <tabColor theme="0"/>
    <pageSetUpPr fitToPage="1"/>
  </sheetPr>
  <dimension ref="B1:T25"/>
  <sheetViews>
    <sheetView workbookViewId="0">
      <selection activeCell="G29" sqref="G29"/>
    </sheetView>
  </sheetViews>
  <sheetFormatPr defaultColWidth="9" defaultRowHeight="12.75" x14ac:dyDescent="0.2"/>
  <cols>
    <col min="1" max="1" width="4.125" style="32" customWidth="1"/>
    <col min="2" max="2" width="30.5" style="32" bestFit="1" customWidth="1"/>
    <col min="3" max="21" width="8.125" style="32" customWidth="1"/>
    <col min="22" max="23" width="7.25" style="32" customWidth="1"/>
    <col min="24" max="16384" width="9" style="32"/>
  </cols>
  <sheetData>
    <row r="1" spans="2:20" x14ac:dyDescent="0.2">
      <c r="O1" s="39"/>
      <c r="P1" s="39"/>
      <c r="Q1" s="39"/>
    </row>
    <row r="2" spans="2:20" ht="12.75" customHeight="1" x14ac:dyDescent="0.2">
      <c r="B2" s="149" t="s">
        <v>206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39"/>
      <c r="P2" s="39"/>
      <c r="Q2" s="39"/>
      <c r="R2" s="39"/>
      <c r="S2" s="39"/>
      <c r="T2" s="39"/>
    </row>
    <row r="3" spans="2:20" ht="12.75" customHeight="1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39"/>
      <c r="P3" s="39"/>
      <c r="Q3" s="39"/>
      <c r="R3" s="39"/>
      <c r="S3" s="39"/>
      <c r="T3" s="39"/>
    </row>
    <row r="4" spans="2:20" ht="12.75" customHeight="1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39"/>
      <c r="P4" s="39"/>
      <c r="Q4" s="39"/>
      <c r="R4" s="39"/>
      <c r="S4" s="39"/>
      <c r="T4" s="39"/>
    </row>
    <row r="5" spans="2:20" x14ac:dyDescent="0.2">
      <c r="O5" s="39"/>
      <c r="P5" s="39"/>
      <c r="Q5" s="39"/>
      <c r="R5" s="39"/>
      <c r="S5" s="39"/>
      <c r="T5" s="39"/>
    </row>
    <row r="6" spans="2:20" s="39" customFormat="1" ht="24.95" customHeight="1" x14ac:dyDescent="0.2">
      <c r="B6" s="177" t="s">
        <v>232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2:20" ht="15" customHeight="1" x14ac:dyDescent="0.2">
      <c r="B7" s="159" t="s">
        <v>101</v>
      </c>
      <c r="C7" s="167" t="s">
        <v>34</v>
      </c>
      <c r="D7" s="167"/>
      <c r="E7" s="167"/>
      <c r="F7" s="166" t="s">
        <v>16</v>
      </c>
      <c r="G7" s="166"/>
      <c r="H7" s="166"/>
      <c r="I7" s="166"/>
      <c r="J7" s="166"/>
      <c r="K7" s="166"/>
      <c r="L7" s="166"/>
      <c r="M7" s="166"/>
      <c r="N7" s="166"/>
      <c r="O7" s="39"/>
      <c r="P7" s="39"/>
      <c r="Q7" s="39"/>
    </row>
    <row r="8" spans="2:20" ht="30.75" customHeight="1" x14ac:dyDescent="0.2">
      <c r="B8" s="160"/>
      <c r="C8" s="168"/>
      <c r="D8" s="168"/>
      <c r="E8" s="168"/>
      <c r="F8" s="163" t="s">
        <v>102</v>
      </c>
      <c r="G8" s="163"/>
      <c r="H8" s="163"/>
      <c r="I8" s="169" t="s">
        <v>103</v>
      </c>
      <c r="J8" s="169"/>
      <c r="K8" s="169"/>
      <c r="L8" s="169" t="s">
        <v>104</v>
      </c>
      <c r="M8" s="169"/>
      <c r="N8" s="169"/>
    </row>
    <row r="9" spans="2:20" ht="42" customHeight="1" x14ac:dyDescent="0.2">
      <c r="B9" s="6"/>
      <c r="C9" s="98" t="s">
        <v>189</v>
      </c>
      <c r="D9" s="99" t="s">
        <v>174</v>
      </c>
      <c r="E9" s="99" t="s">
        <v>175</v>
      </c>
      <c r="F9" s="98" t="s">
        <v>189</v>
      </c>
      <c r="G9" s="99" t="s">
        <v>174</v>
      </c>
      <c r="H9" s="99" t="s">
        <v>175</v>
      </c>
      <c r="I9" s="98" t="s">
        <v>189</v>
      </c>
      <c r="J9" s="99" t="s">
        <v>174</v>
      </c>
      <c r="K9" s="99" t="s">
        <v>175</v>
      </c>
      <c r="L9" s="98" t="s">
        <v>189</v>
      </c>
      <c r="M9" s="99" t="s">
        <v>174</v>
      </c>
      <c r="N9" s="99" t="s">
        <v>175</v>
      </c>
    </row>
    <row r="10" spans="2:20" x14ac:dyDescent="0.2">
      <c r="B10" s="1" t="s">
        <v>73</v>
      </c>
      <c r="C10" s="47">
        <f>'[1]4. Delegazioni'!C10</f>
        <v>2814</v>
      </c>
      <c r="D10" s="89">
        <f>'[1]4. Delegazioni'!D10</f>
        <v>43</v>
      </c>
      <c r="E10" s="67">
        <f>'[1]4. Delegazioni'!E10</f>
        <v>1.55E-2</v>
      </c>
      <c r="F10" s="47">
        <f>'[1]4. Delegazioni'!F10</f>
        <v>715</v>
      </c>
      <c r="G10" s="89">
        <f>'[1]4. Delegazioni'!G10</f>
        <v>36</v>
      </c>
      <c r="H10" s="67">
        <f>'[1]4. Delegazioni'!H10</f>
        <v>5.2999999999999999E-2</v>
      </c>
      <c r="I10" s="47">
        <f>'[1]4. Delegazioni'!I10</f>
        <v>526</v>
      </c>
      <c r="J10" s="89">
        <f>'[1]4. Delegazioni'!J10</f>
        <v>14</v>
      </c>
      <c r="K10" s="67">
        <f>'[1]4. Delegazioni'!K10</f>
        <v>2.7300000000000001E-2</v>
      </c>
      <c r="L10" s="47">
        <f>'[1]4. Delegazioni'!L10</f>
        <v>724</v>
      </c>
      <c r="M10" s="89">
        <f>'[1]4. Delegazioni'!M10</f>
        <v>35</v>
      </c>
      <c r="N10" s="67">
        <f>'[1]4. Delegazioni'!N10</f>
        <v>5.0799999999999998E-2</v>
      </c>
      <c r="O10" s="47"/>
      <c r="P10" s="89"/>
      <c r="Q10" s="67"/>
      <c r="R10" s="1"/>
      <c r="S10" s="1"/>
    </row>
    <row r="11" spans="2:20" x14ac:dyDescent="0.2">
      <c r="B11" s="1" t="s">
        <v>74</v>
      </c>
      <c r="C11" s="47">
        <f>'[1]4. Delegazioni'!C11</f>
        <v>372</v>
      </c>
      <c r="D11" s="89">
        <f>'[1]4. Delegazioni'!D11</f>
        <v>-10</v>
      </c>
      <c r="E11" s="67">
        <f>'[1]4. Delegazioni'!E11</f>
        <v>-2.6200000000000001E-2</v>
      </c>
      <c r="F11" s="47">
        <f>'[1]4. Delegazioni'!F11</f>
        <v>75</v>
      </c>
      <c r="G11" s="89">
        <f>'[1]4. Delegazioni'!G11</f>
        <v>-4</v>
      </c>
      <c r="H11" s="67">
        <f>'[1]4. Delegazioni'!H11</f>
        <v>-5.0599999999999999E-2</v>
      </c>
      <c r="I11" s="47">
        <f>'[1]4. Delegazioni'!I11</f>
        <v>86</v>
      </c>
      <c r="J11" s="89">
        <f>'[1]4. Delegazioni'!J11</f>
        <v>-2</v>
      </c>
      <c r="K11" s="67">
        <f>'[1]4. Delegazioni'!K11</f>
        <v>-2.2700000000000001E-2</v>
      </c>
      <c r="L11" s="47">
        <f>'[1]4. Delegazioni'!L11</f>
        <v>76</v>
      </c>
      <c r="M11" s="89">
        <f>'[1]4. Delegazioni'!M11</f>
        <v>-4</v>
      </c>
      <c r="N11" s="67">
        <f>'[1]4. Delegazioni'!N11</f>
        <v>-0.05</v>
      </c>
      <c r="O11" s="47"/>
      <c r="P11" s="89"/>
      <c r="Q11" s="67"/>
      <c r="R11" s="1"/>
      <c r="S11" s="1"/>
    </row>
    <row r="12" spans="2:20" x14ac:dyDescent="0.2">
      <c r="B12" s="1" t="s">
        <v>75</v>
      </c>
      <c r="C12" s="47">
        <f>'[1]4. Delegazioni'!C12</f>
        <v>251</v>
      </c>
      <c r="D12" s="89">
        <f>'[1]4. Delegazioni'!D12</f>
        <v>-5</v>
      </c>
      <c r="E12" s="67">
        <f>'[1]4. Delegazioni'!E12</f>
        <v>-1.95E-2</v>
      </c>
      <c r="F12" s="47">
        <f>'[1]4. Delegazioni'!F12</f>
        <v>52</v>
      </c>
      <c r="G12" s="89">
        <f>'[1]4. Delegazioni'!G12</f>
        <v>-4</v>
      </c>
      <c r="H12" s="67">
        <f>'[1]4. Delegazioni'!H12</f>
        <v>-7.1400000000000005E-2</v>
      </c>
      <c r="I12" s="47">
        <f>'[1]4. Delegazioni'!I12</f>
        <v>42</v>
      </c>
      <c r="J12" s="89">
        <f>'[1]4. Delegazioni'!J12</f>
        <v>-4</v>
      </c>
      <c r="K12" s="67">
        <f>'[1]4. Delegazioni'!K12</f>
        <v>-8.6999999999999994E-2</v>
      </c>
      <c r="L12" s="47">
        <f>'[1]4. Delegazioni'!L12</f>
        <v>53</v>
      </c>
      <c r="M12" s="89">
        <f>'[1]4. Delegazioni'!M12</f>
        <v>-4</v>
      </c>
      <c r="N12" s="67">
        <f>'[1]4. Delegazioni'!N12</f>
        <v>-7.0199999999999999E-2</v>
      </c>
      <c r="O12" s="47"/>
      <c r="P12" s="89"/>
      <c r="Q12" s="67"/>
      <c r="R12" s="1"/>
      <c r="S12" s="1"/>
    </row>
    <row r="13" spans="2:20" x14ac:dyDescent="0.2">
      <c r="B13" s="1" t="s">
        <v>76</v>
      </c>
      <c r="C13" s="47">
        <f>'[1]4. Delegazioni'!C13</f>
        <v>513</v>
      </c>
      <c r="D13" s="89">
        <f>'[1]4. Delegazioni'!D13</f>
        <v>0</v>
      </c>
      <c r="E13" s="67">
        <f>'[1]4. Delegazioni'!E13</f>
        <v>0</v>
      </c>
      <c r="F13" s="47">
        <f>'[1]4. Delegazioni'!F13</f>
        <v>128</v>
      </c>
      <c r="G13" s="89">
        <f>'[1]4. Delegazioni'!G13</f>
        <v>0</v>
      </c>
      <c r="H13" s="67">
        <f>'[1]4. Delegazioni'!H13</f>
        <v>0</v>
      </c>
      <c r="I13" s="47">
        <f>'[1]4. Delegazioni'!I13</f>
        <v>123</v>
      </c>
      <c r="J13" s="89">
        <f>'[1]4. Delegazioni'!J13</f>
        <v>2</v>
      </c>
      <c r="K13" s="67">
        <f>'[1]4. Delegazioni'!K13</f>
        <v>1.6500000000000001E-2</v>
      </c>
      <c r="L13" s="47">
        <f>'[1]4. Delegazioni'!L13</f>
        <v>130</v>
      </c>
      <c r="M13" s="89">
        <f>'[1]4. Delegazioni'!M13</f>
        <v>0</v>
      </c>
      <c r="N13" s="67">
        <f>'[1]4. Delegazioni'!N13</f>
        <v>0</v>
      </c>
      <c r="O13" s="47"/>
      <c r="P13" s="89"/>
      <c r="Q13" s="67"/>
      <c r="R13" s="1"/>
      <c r="S13" s="1"/>
    </row>
    <row r="14" spans="2:20" x14ac:dyDescent="0.2">
      <c r="B14" s="1" t="s">
        <v>77</v>
      </c>
      <c r="C14" s="47">
        <f>'[1]4. Delegazioni'!C14</f>
        <v>704</v>
      </c>
      <c r="D14" s="89">
        <f>'[1]4. Delegazioni'!D14</f>
        <v>10</v>
      </c>
      <c r="E14" s="67">
        <f>'[1]4. Delegazioni'!E14</f>
        <v>1.44E-2</v>
      </c>
      <c r="F14" s="47">
        <f>'[1]4. Delegazioni'!F14</f>
        <v>200</v>
      </c>
      <c r="G14" s="89">
        <f>'[1]4. Delegazioni'!G14</f>
        <v>16</v>
      </c>
      <c r="H14" s="67">
        <f>'[1]4. Delegazioni'!H14</f>
        <v>8.6999999999999994E-2</v>
      </c>
      <c r="I14" s="47">
        <f>'[1]4. Delegazioni'!I14</f>
        <v>174</v>
      </c>
      <c r="J14" s="89">
        <f>'[1]4. Delegazioni'!J14</f>
        <v>7</v>
      </c>
      <c r="K14" s="67">
        <f>'[1]4. Delegazioni'!K14</f>
        <v>4.19E-2</v>
      </c>
      <c r="L14" s="47">
        <f>'[1]4. Delegazioni'!L14</f>
        <v>202</v>
      </c>
      <c r="M14" s="89">
        <f>'[1]4. Delegazioni'!M14</f>
        <v>15</v>
      </c>
      <c r="N14" s="67">
        <f>'[1]4. Delegazioni'!N14</f>
        <v>8.0199999999999994E-2</v>
      </c>
      <c r="O14" s="47"/>
      <c r="P14" s="89"/>
      <c r="Q14" s="67"/>
      <c r="R14" s="1"/>
      <c r="S14" s="1"/>
    </row>
    <row r="15" spans="2:20" x14ac:dyDescent="0.2">
      <c r="B15" s="1" t="s">
        <v>78</v>
      </c>
      <c r="C15" s="47">
        <f>'[1]4. Delegazioni'!C15</f>
        <v>976</v>
      </c>
      <c r="D15" s="89">
        <f>'[1]4. Delegazioni'!D15</f>
        <v>7</v>
      </c>
      <c r="E15" s="67">
        <f>'[1]4. Delegazioni'!E15</f>
        <v>7.1999999999999998E-3</v>
      </c>
      <c r="F15" s="47">
        <f>'[1]4. Delegazioni'!F15</f>
        <v>220</v>
      </c>
      <c r="G15" s="89">
        <f>'[1]4. Delegazioni'!G15</f>
        <v>3</v>
      </c>
      <c r="H15" s="67">
        <f>'[1]4. Delegazioni'!H15</f>
        <v>1.38E-2</v>
      </c>
      <c r="I15" s="47">
        <f>'[1]4. Delegazioni'!I15</f>
        <v>266</v>
      </c>
      <c r="J15" s="89">
        <f>'[1]4. Delegazioni'!J15</f>
        <v>11</v>
      </c>
      <c r="K15" s="67">
        <f>'[1]4. Delegazioni'!K15</f>
        <v>4.3099999999999999E-2</v>
      </c>
      <c r="L15" s="47">
        <f>'[1]4. Delegazioni'!L15</f>
        <v>225</v>
      </c>
      <c r="M15" s="89">
        <f>'[1]4. Delegazioni'!M15</f>
        <v>3</v>
      </c>
      <c r="N15" s="67">
        <f>'[1]4. Delegazioni'!N15</f>
        <v>1.35E-2</v>
      </c>
      <c r="O15" s="47"/>
      <c r="P15" s="89"/>
      <c r="Q15" s="67"/>
      <c r="R15" s="1"/>
      <c r="S15" s="1"/>
    </row>
    <row r="16" spans="2:20" x14ac:dyDescent="0.2">
      <c r="B16" s="1" t="s">
        <v>19</v>
      </c>
      <c r="C16" s="47">
        <f>'[1]4. Delegazioni'!C16</f>
        <v>5603</v>
      </c>
      <c r="D16" s="89">
        <f>'[1]4. Delegazioni'!D16</f>
        <v>74</v>
      </c>
      <c r="E16" s="67">
        <f>'[1]4. Delegazioni'!E16</f>
        <v>1.34E-2</v>
      </c>
      <c r="F16" s="47">
        <f>'[1]4. Delegazioni'!F16</f>
        <v>2008</v>
      </c>
      <c r="G16" s="89">
        <f>'[1]4. Delegazioni'!G16</f>
        <v>40</v>
      </c>
      <c r="H16" s="67">
        <f>'[1]4. Delegazioni'!H16</f>
        <v>2.0299999999999999E-2</v>
      </c>
      <c r="I16" s="47">
        <f>'[1]4. Delegazioni'!I16</f>
        <v>1335</v>
      </c>
      <c r="J16" s="89">
        <f>'[1]4. Delegazioni'!J16</f>
        <v>11</v>
      </c>
      <c r="K16" s="67">
        <f>'[1]4. Delegazioni'!K16</f>
        <v>8.3000000000000001E-3</v>
      </c>
      <c r="L16" s="47">
        <f>'[1]4. Delegazioni'!L16</f>
        <v>2039</v>
      </c>
      <c r="M16" s="89">
        <f>'[1]4. Delegazioni'!M16</f>
        <v>38</v>
      </c>
      <c r="N16" s="67">
        <f>'[1]4. Delegazioni'!N16</f>
        <v>1.9E-2</v>
      </c>
    </row>
    <row r="17" spans="2:15" x14ac:dyDescent="0.2">
      <c r="B17" s="1" t="s">
        <v>51</v>
      </c>
      <c r="C17" s="47">
        <f>'[1]4. Delegazioni'!C17</f>
        <v>1280</v>
      </c>
      <c r="D17" s="89">
        <f>'[1]4. Delegazioni'!D17</f>
        <v>35</v>
      </c>
      <c r="E17" s="67">
        <f>'[1]4. Delegazioni'!E17</f>
        <v>2.81E-2</v>
      </c>
      <c r="F17" s="47">
        <f>'[1]4. Delegazioni'!F17</f>
        <v>299</v>
      </c>
      <c r="G17" s="89">
        <f>'[1]4. Delegazioni'!G17</f>
        <v>23</v>
      </c>
      <c r="H17" s="67">
        <f>'[1]4. Delegazioni'!H17</f>
        <v>8.3299999999999999E-2</v>
      </c>
      <c r="I17" s="47">
        <f>'[1]4. Delegazioni'!I17</f>
        <v>405</v>
      </c>
      <c r="J17" s="89">
        <f>'[1]4. Delegazioni'!J17</f>
        <v>-3</v>
      </c>
      <c r="K17" s="67">
        <f>'[1]4. Delegazioni'!K17</f>
        <v>-7.4000000000000003E-3</v>
      </c>
      <c r="L17" s="47">
        <f>'[1]4. Delegazioni'!L17</f>
        <v>306</v>
      </c>
      <c r="M17" s="89">
        <f>'[1]4. Delegazioni'!M17</f>
        <v>23</v>
      </c>
      <c r="N17" s="67">
        <f>'[1]4. Delegazioni'!N17</f>
        <v>8.1299999999999997E-2</v>
      </c>
    </row>
    <row r="18" spans="2:15" x14ac:dyDescent="0.2">
      <c r="B18" s="1" t="s">
        <v>23</v>
      </c>
      <c r="C18" s="47">
        <f>'[1]4. Delegazioni'!C18</f>
        <v>502</v>
      </c>
      <c r="D18" s="89">
        <f>'[1]4. Delegazioni'!D18</f>
        <v>-6</v>
      </c>
      <c r="E18" s="67">
        <f>'[1]4. Delegazioni'!E18</f>
        <v>-1.18E-2</v>
      </c>
      <c r="F18" s="47">
        <f>'[1]4. Delegazioni'!F18</f>
        <v>131</v>
      </c>
      <c r="G18" s="89">
        <f>'[1]4. Delegazioni'!G18</f>
        <v>0</v>
      </c>
      <c r="H18" s="67">
        <f>'[1]4. Delegazioni'!H18</f>
        <v>0</v>
      </c>
      <c r="I18" s="47">
        <f>'[1]4. Delegazioni'!I18</f>
        <v>114</v>
      </c>
      <c r="J18" s="89">
        <f>'[1]4. Delegazioni'!J18</f>
        <v>-3</v>
      </c>
      <c r="K18" s="67">
        <f>'[1]4. Delegazioni'!K18</f>
        <v>-2.5600000000000001E-2</v>
      </c>
      <c r="L18" s="47">
        <f>'[1]4. Delegazioni'!L18</f>
        <v>134</v>
      </c>
      <c r="M18" s="89">
        <f>'[1]4. Delegazioni'!M18</f>
        <v>-1</v>
      </c>
      <c r="N18" s="67">
        <f>'[1]4. Delegazioni'!N18</f>
        <v>-7.4000000000000003E-3</v>
      </c>
    </row>
    <row r="19" spans="2:15" x14ac:dyDescent="0.2">
      <c r="B19" s="1" t="s">
        <v>52</v>
      </c>
      <c r="C19" s="47">
        <f>'[1]4. Delegazioni'!C19</f>
        <v>3136</v>
      </c>
      <c r="D19" s="89">
        <f>'[1]4. Delegazioni'!D19</f>
        <v>41</v>
      </c>
      <c r="E19" s="67">
        <f>'[1]4. Delegazioni'!E19</f>
        <v>1.32E-2</v>
      </c>
      <c r="F19" s="47">
        <f>'[1]4. Delegazioni'!F19</f>
        <v>779</v>
      </c>
      <c r="G19" s="89">
        <f>'[1]4. Delegazioni'!G19</f>
        <v>17</v>
      </c>
      <c r="H19" s="67">
        <f>'[1]4. Delegazioni'!H19</f>
        <v>2.23E-2</v>
      </c>
      <c r="I19" s="47">
        <f>'[1]4. Delegazioni'!I19</f>
        <v>887</v>
      </c>
      <c r="J19" s="89">
        <f>'[1]4. Delegazioni'!J19</f>
        <v>26</v>
      </c>
      <c r="K19" s="67">
        <f>'[1]4. Delegazioni'!K19</f>
        <v>3.0200000000000001E-2</v>
      </c>
      <c r="L19" s="47">
        <f>'[1]4. Delegazioni'!L19</f>
        <v>820</v>
      </c>
      <c r="M19" s="89">
        <f>'[1]4. Delegazioni'!M19</f>
        <v>14</v>
      </c>
      <c r="N19" s="67">
        <f>'[1]4. Delegazioni'!N19</f>
        <v>1.7399999999999999E-2</v>
      </c>
    </row>
    <row r="20" spans="2:15" x14ac:dyDescent="0.2">
      <c r="B20" s="1" t="s">
        <v>6</v>
      </c>
      <c r="C20" s="47">
        <f>'[1]4. Delegazioni'!C20</f>
        <v>3406</v>
      </c>
      <c r="D20" s="89">
        <f>'[1]4. Delegazioni'!D20</f>
        <v>47</v>
      </c>
      <c r="E20" s="67">
        <f>'[1]4. Delegazioni'!E20</f>
        <v>1.4E-2</v>
      </c>
      <c r="F20" s="47">
        <f>'[1]4. Delegazioni'!F20</f>
        <v>1034</v>
      </c>
      <c r="G20" s="89">
        <f>'[1]4. Delegazioni'!G20</f>
        <v>26</v>
      </c>
      <c r="H20" s="67">
        <f>'[1]4. Delegazioni'!H20</f>
        <v>2.58E-2</v>
      </c>
      <c r="I20" s="47">
        <f>'[1]4. Delegazioni'!I20</f>
        <v>868</v>
      </c>
      <c r="J20" s="89">
        <f>'[1]4. Delegazioni'!J20</f>
        <v>-7</v>
      </c>
      <c r="K20" s="67">
        <f>'[1]4. Delegazioni'!K20</f>
        <v>-8.0000000000000002E-3</v>
      </c>
      <c r="L20" s="47">
        <f>'[1]4. Delegazioni'!L20</f>
        <v>1042</v>
      </c>
      <c r="M20" s="89">
        <f>'[1]4. Delegazioni'!M20</f>
        <v>25</v>
      </c>
      <c r="N20" s="67">
        <f>'[1]4. Delegazioni'!N20</f>
        <v>2.46E-2</v>
      </c>
    </row>
    <row r="21" spans="2:15" x14ac:dyDescent="0.2">
      <c r="B21" s="1" t="s">
        <v>21</v>
      </c>
      <c r="C21" s="47">
        <f>'[1]4. Delegazioni'!C21</f>
        <v>1699</v>
      </c>
      <c r="D21" s="89">
        <f>'[1]4. Delegazioni'!D21</f>
        <v>26</v>
      </c>
      <c r="E21" s="67">
        <f>'[1]4. Delegazioni'!E21</f>
        <v>1.55E-2</v>
      </c>
      <c r="F21" s="47">
        <f>'[1]4. Delegazioni'!F21</f>
        <v>480</v>
      </c>
      <c r="G21" s="89">
        <f>'[1]4. Delegazioni'!G21</f>
        <v>20</v>
      </c>
      <c r="H21" s="67">
        <f>'[1]4. Delegazioni'!H21</f>
        <v>4.3499999999999997E-2</v>
      </c>
      <c r="I21" s="47">
        <f>'[1]4. Delegazioni'!I21</f>
        <v>446</v>
      </c>
      <c r="J21" s="89">
        <f>'[1]4. Delegazioni'!J21</f>
        <v>5</v>
      </c>
      <c r="K21" s="67">
        <f>'[1]4. Delegazioni'!K21</f>
        <v>1.1299999999999999E-2</v>
      </c>
      <c r="L21" s="47">
        <f>'[1]4. Delegazioni'!L21</f>
        <v>487</v>
      </c>
      <c r="M21" s="89">
        <f>'[1]4. Delegazioni'!M21</f>
        <v>20</v>
      </c>
      <c r="N21" s="67">
        <f>'[1]4. Delegazioni'!N21</f>
        <v>4.2799999999999998E-2</v>
      </c>
    </row>
    <row r="22" spans="2:15" x14ac:dyDescent="0.2">
      <c r="B22" s="1" t="s">
        <v>53</v>
      </c>
      <c r="C22" s="47">
        <f>'[1]4. Delegazioni'!C22</f>
        <v>1240</v>
      </c>
      <c r="D22" s="89">
        <f>'[1]4. Delegazioni'!D22</f>
        <v>15</v>
      </c>
      <c r="E22" s="67">
        <f>'[1]4. Delegazioni'!E22</f>
        <v>1.2200000000000001E-2</v>
      </c>
      <c r="F22" s="47">
        <f>'[1]4. Delegazioni'!F22</f>
        <v>295</v>
      </c>
      <c r="G22" s="89">
        <f>'[1]4. Delegazioni'!G22</f>
        <v>7</v>
      </c>
      <c r="H22" s="67">
        <f>'[1]4. Delegazioni'!H22</f>
        <v>2.4299999999999999E-2</v>
      </c>
      <c r="I22" s="47">
        <f>'[1]4. Delegazioni'!I22</f>
        <v>396</v>
      </c>
      <c r="J22" s="89">
        <f>'[1]4. Delegazioni'!J22</f>
        <v>10</v>
      </c>
      <c r="K22" s="67">
        <f>'[1]4. Delegazioni'!K22</f>
        <v>2.5899999999999999E-2</v>
      </c>
      <c r="L22" s="47">
        <f>'[1]4. Delegazioni'!L22</f>
        <v>297</v>
      </c>
      <c r="M22" s="89">
        <f>'[1]4. Delegazioni'!M22</f>
        <v>7</v>
      </c>
      <c r="N22" s="67">
        <f>'[1]4. Delegazioni'!N22</f>
        <v>2.41E-2</v>
      </c>
    </row>
    <row r="23" spans="2:15" x14ac:dyDescent="0.2">
      <c r="B23" s="1" t="s">
        <v>50</v>
      </c>
      <c r="C23" s="47">
        <f>'[1]4. Delegazioni'!C23</f>
        <v>1173</v>
      </c>
      <c r="D23" s="89">
        <f>'[1]4. Delegazioni'!D23</f>
        <v>17</v>
      </c>
      <c r="E23" s="67">
        <f>'[1]4. Delegazioni'!E23</f>
        <v>1.47E-2</v>
      </c>
      <c r="F23" s="47">
        <f>'[1]4. Delegazioni'!F23</f>
        <v>340</v>
      </c>
      <c r="G23" s="89">
        <f>'[1]4. Delegazioni'!G23</f>
        <v>17</v>
      </c>
      <c r="H23" s="67">
        <f>'[1]4. Delegazioni'!H23</f>
        <v>5.2600000000000001E-2</v>
      </c>
      <c r="I23" s="47">
        <f>'[1]4. Delegazioni'!I23</f>
        <v>365</v>
      </c>
      <c r="J23" s="89">
        <f>'[1]4. Delegazioni'!J23</f>
        <v>-1</v>
      </c>
      <c r="K23" s="67">
        <f>'[1]4. Delegazioni'!K23</f>
        <v>-2.7000000000000001E-3</v>
      </c>
      <c r="L23" s="47">
        <f>'[1]4. Delegazioni'!L23</f>
        <v>346</v>
      </c>
      <c r="M23" s="89">
        <f>'[1]4. Delegazioni'!M23</f>
        <v>17</v>
      </c>
      <c r="N23" s="67">
        <f>'[1]4. Delegazioni'!N23</f>
        <v>5.1700000000000003E-2</v>
      </c>
    </row>
    <row r="24" spans="2:15" s="50" customFormat="1" ht="21" customHeight="1" x14ac:dyDescent="0.2">
      <c r="B24" s="49" t="s">
        <v>173</v>
      </c>
      <c r="C24" s="47">
        <f>'4. Tipologia clientela'!C25</f>
        <v>23669</v>
      </c>
      <c r="D24" s="89">
        <f>'4. Tipologia clientela'!D25</f>
        <v>294</v>
      </c>
      <c r="E24" s="67">
        <f>'4. Tipologia clientela'!E25</f>
        <v>1.2577540106951871E-2</v>
      </c>
      <c r="F24" s="47">
        <f>'4. Tipologia clientela'!F25</f>
        <v>6756</v>
      </c>
      <c r="G24" s="89">
        <f>'4. Tipologia clientela'!G25</f>
        <v>197</v>
      </c>
      <c r="H24" s="67">
        <f>'4. Tipologia clientela'!H25</f>
        <v>3.0035066321085532E-2</v>
      </c>
      <c r="I24" s="47">
        <f>'4. Tipologia clientela'!I25</f>
        <v>6033</v>
      </c>
      <c r="J24" s="89">
        <f>'4. Tipologia clientela'!J25</f>
        <v>66</v>
      </c>
      <c r="K24" s="67">
        <f>'4. Tipologia clientela'!K25</f>
        <v>1.1060834590246356E-2</v>
      </c>
      <c r="L24" s="47">
        <f>'4. Tipologia clientela'!L25</f>
        <v>10880</v>
      </c>
      <c r="M24" s="89">
        <f>'4. Tipologia clientela'!M25</f>
        <v>31</v>
      </c>
      <c r="N24" s="67">
        <f>'4. Tipologia clientela'!N25</f>
        <v>2.8574062125541525E-3</v>
      </c>
      <c r="O24" s="47"/>
    </row>
    <row r="25" spans="2:15" ht="24.95" customHeight="1" x14ac:dyDescent="0.2">
      <c r="B25" s="175" t="s">
        <v>55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</sheetData>
  <sheetProtection sheet="1" objects="1" scenarios="1"/>
  <mergeCells count="9">
    <mergeCell ref="B25:N25"/>
    <mergeCell ref="B2:N4"/>
    <mergeCell ref="B6:N6"/>
    <mergeCell ref="B7:B8"/>
    <mergeCell ref="C7:E8"/>
    <mergeCell ref="F7:N7"/>
    <mergeCell ref="F8:H8"/>
    <mergeCell ref="I8:K8"/>
    <mergeCell ref="L8:N8"/>
  </mergeCells>
  <pageMargins left="0.7" right="0.7" top="0.75" bottom="0.75" header="0.3" footer="0.3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DD3AF-3930-4600-8168-AC676571E26D}">
  <sheetPr>
    <tabColor theme="0"/>
    <pageSetUpPr fitToPage="1"/>
  </sheetPr>
  <dimension ref="B2:AB123"/>
  <sheetViews>
    <sheetView zoomScaleNormal="100" zoomScalePageLayoutView="125" workbookViewId="0">
      <selection activeCell="L10" sqref="L10"/>
    </sheetView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8" ht="15" customHeight="1" x14ac:dyDescent="0.2">
      <c r="B2" s="149" t="s">
        <v>193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V2" s="52" t="s">
        <v>56</v>
      </c>
      <c r="W2" s="52"/>
      <c r="X2" s="52"/>
      <c r="Y2" s="52"/>
      <c r="Z2" s="52"/>
      <c r="AA2" s="91"/>
      <c r="AB2" s="92"/>
    </row>
    <row r="3" spans="2:28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V3" s="52"/>
      <c r="W3" s="52"/>
      <c r="X3" s="52"/>
      <c r="Y3" s="52"/>
      <c r="Z3" s="52"/>
      <c r="AA3" s="91"/>
      <c r="AB3" s="92"/>
    </row>
    <row r="4" spans="2:28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V4" s="52"/>
      <c r="W4" s="52"/>
      <c r="X4" s="52"/>
      <c r="Y4" s="52"/>
      <c r="Z4" s="52"/>
      <c r="AA4" s="91"/>
      <c r="AB4" s="92"/>
    </row>
    <row r="5" spans="2:28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52"/>
      <c r="W5" s="52"/>
      <c r="X5" s="52"/>
      <c r="Y5" s="52"/>
      <c r="Z5" s="52"/>
      <c r="AA5" s="91"/>
      <c r="AB5" s="92"/>
    </row>
    <row r="6" spans="2:28" s="5" customFormat="1" ht="24.95" customHeight="1" x14ac:dyDescent="0.2">
      <c r="B6" s="3" t="s">
        <v>209</v>
      </c>
      <c r="C6" s="4"/>
      <c r="D6" s="4"/>
      <c r="E6" s="4"/>
      <c r="F6" s="4"/>
      <c r="G6" s="4"/>
      <c r="H6" s="4"/>
      <c r="I6" s="4"/>
      <c r="J6" s="4"/>
      <c r="K6" s="37"/>
      <c r="L6" s="37"/>
      <c r="V6" s="120"/>
      <c r="W6" s="120"/>
      <c r="X6" s="120"/>
      <c r="Y6" s="120"/>
      <c r="Z6" s="120"/>
      <c r="AA6" s="117"/>
      <c r="AB6" s="96"/>
    </row>
    <row r="7" spans="2:28" ht="15" customHeight="1" x14ac:dyDescent="0.2">
      <c r="B7" s="159" t="s">
        <v>54</v>
      </c>
      <c r="C7" s="161" t="s">
        <v>34</v>
      </c>
      <c r="D7" s="161"/>
      <c r="E7" s="166" t="s">
        <v>16</v>
      </c>
      <c r="F7" s="166"/>
      <c r="G7" s="166"/>
      <c r="H7" s="166"/>
      <c r="I7" s="166"/>
      <c r="J7" s="166"/>
      <c r="K7" s="17"/>
      <c r="L7" s="17"/>
      <c r="V7" s="52" t="s">
        <v>33</v>
      </c>
      <c r="W7" s="52"/>
      <c r="X7" s="52"/>
      <c r="Y7" s="52"/>
      <c r="Z7" s="52"/>
      <c r="AA7" s="91"/>
      <c r="AB7" s="92"/>
    </row>
    <row r="8" spans="2:28" ht="27" customHeight="1" x14ac:dyDescent="0.2">
      <c r="B8" s="160"/>
      <c r="C8" s="162"/>
      <c r="D8" s="162"/>
      <c r="E8" s="163" t="s">
        <v>0</v>
      </c>
      <c r="F8" s="163"/>
      <c r="G8" s="163" t="s">
        <v>1</v>
      </c>
      <c r="H8" s="163"/>
      <c r="I8" s="163" t="s">
        <v>2</v>
      </c>
      <c r="J8" s="163"/>
      <c r="K8" s="164"/>
      <c r="L8" s="164"/>
      <c r="V8" s="52"/>
      <c r="W8" s="52"/>
      <c r="X8" s="52"/>
      <c r="Y8" s="52"/>
      <c r="Z8" s="52"/>
      <c r="AA8" s="91"/>
      <c r="AB8" s="92"/>
    </row>
    <row r="9" spans="2:28" ht="35.25" customHeight="1" x14ac:dyDescent="0.2">
      <c r="B9" s="6"/>
      <c r="C9" s="98" t="s">
        <v>189</v>
      </c>
      <c r="D9" s="7" t="s">
        <v>9</v>
      </c>
      <c r="E9" s="98" t="s">
        <v>189</v>
      </c>
      <c r="F9" s="7" t="s">
        <v>9</v>
      </c>
      <c r="G9" s="98" t="s">
        <v>189</v>
      </c>
      <c r="H9" s="7" t="s">
        <v>9</v>
      </c>
      <c r="I9" s="98" t="s">
        <v>189</v>
      </c>
      <c r="J9" s="7" t="s">
        <v>9</v>
      </c>
      <c r="K9" s="34"/>
      <c r="L9" s="25"/>
      <c r="V9" s="52"/>
      <c r="W9" s="121" t="s">
        <v>0</v>
      </c>
      <c r="X9" s="121" t="s">
        <v>1</v>
      </c>
      <c r="Y9" s="121" t="s">
        <v>2</v>
      </c>
      <c r="Z9" s="121"/>
      <c r="AA9" s="91"/>
      <c r="AB9" s="92"/>
    </row>
    <row r="10" spans="2:28" x14ac:dyDescent="0.2">
      <c r="B10" s="1" t="s">
        <v>17</v>
      </c>
      <c r="C10" s="47">
        <f>$G$42</f>
        <v>303057</v>
      </c>
      <c r="D10" s="66">
        <v>1</v>
      </c>
      <c r="E10" s="47">
        <f>$G$39</f>
        <v>119409</v>
      </c>
      <c r="F10" s="67">
        <f>E10/$C$10</f>
        <v>0.39401498727962064</v>
      </c>
      <c r="G10" s="47">
        <f>$G$40</f>
        <v>43216</v>
      </c>
      <c r="H10" s="67">
        <f>G10/$C$10</f>
        <v>0.14260023691912743</v>
      </c>
      <c r="I10" s="47">
        <f>$G$41</f>
        <v>140432</v>
      </c>
      <c r="J10" s="67">
        <f>I10/$C$10</f>
        <v>0.46338477580125192</v>
      </c>
      <c r="K10" s="30"/>
      <c r="L10" s="18"/>
      <c r="N10" s="1" t="s">
        <v>57</v>
      </c>
      <c r="V10" s="52" t="s">
        <v>18</v>
      </c>
      <c r="W10" s="122">
        <f>$E$11</f>
        <v>21931</v>
      </c>
      <c r="X10" s="122">
        <f>$G$11</f>
        <v>8856</v>
      </c>
      <c r="Y10" s="122">
        <f>$I$11</f>
        <v>23669</v>
      </c>
      <c r="Z10" s="122"/>
      <c r="AA10" s="91"/>
      <c r="AB10" s="92"/>
    </row>
    <row r="11" spans="2:28" x14ac:dyDescent="0.2">
      <c r="B11" s="1" t="s">
        <v>18</v>
      </c>
      <c r="C11" s="47">
        <f>$G$56</f>
        <v>54456</v>
      </c>
      <c r="D11" s="68">
        <v>1</v>
      </c>
      <c r="E11" s="47">
        <f>$G$53</f>
        <v>21931</v>
      </c>
      <c r="F11" s="46">
        <f>E11/$C$11</f>
        <v>0.40272880857940357</v>
      </c>
      <c r="G11" s="47">
        <f>$G$54</f>
        <v>8856</v>
      </c>
      <c r="H11" s="46">
        <f>G11/$C$11</f>
        <v>0.1626267078007933</v>
      </c>
      <c r="I11" s="47">
        <f>$G$55</f>
        <v>23669</v>
      </c>
      <c r="J11" s="46">
        <f>I11/$C$11</f>
        <v>0.43464448361980312</v>
      </c>
      <c r="K11" s="30"/>
      <c r="L11" s="18"/>
      <c r="V11" s="52"/>
      <c r="W11" s="52"/>
      <c r="X11" s="52"/>
      <c r="Y11" s="52"/>
      <c r="Z11" s="52"/>
      <c r="AA11" s="91"/>
      <c r="AB11" s="92"/>
    </row>
    <row r="12" spans="2:28" ht="15" customHeight="1" x14ac:dyDescent="0.2">
      <c r="B12" s="12"/>
      <c r="C12" s="165" t="s">
        <v>28</v>
      </c>
      <c r="D12" s="165"/>
      <c r="E12" s="165"/>
      <c r="F12" s="165"/>
      <c r="G12" s="165"/>
      <c r="H12" s="165"/>
      <c r="I12" s="165"/>
      <c r="J12" s="165"/>
      <c r="K12" s="19"/>
      <c r="L12" s="19"/>
      <c r="V12" s="52"/>
      <c r="W12" s="52"/>
      <c r="X12" s="52"/>
      <c r="Y12" s="52"/>
      <c r="Z12" s="52"/>
      <c r="AA12" s="91"/>
      <c r="AB12" s="92"/>
    </row>
    <row r="13" spans="2:28" ht="15" customHeight="1" x14ac:dyDescent="0.2">
      <c r="B13" s="1" t="s">
        <v>61</v>
      </c>
      <c r="C13" s="47">
        <f>$G$70</f>
        <v>11773</v>
      </c>
      <c r="D13" s="66">
        <v>1</v>
      </c>
      <c r="E13" s="47">
        <f>$G$67</f>
        <v>4579</v>
      </c>
      <c r="F13" s="67">
        <f>E13/$C$13</f>
        <v>0.38894079673829951</v>
      </c>
      <c r="G13" s="47">
        <f>$G$68</f>
        <v>1564</v>
      </c>
      <c r="H13" s="67">
        <f>G13/$C$13</f>
        <v>0.13284634332795378</v>
      </c>
      <c r="I13" s="47">
        <f>$G$69</f>
        <v>5630</v>
      </c>
      <c r="J13" s="67">
        <f>I13/$C$13</f>
        <v>0.47821285993374668</v>
      </c>
      <c r="K13" s="30"/>
      <c r="L13" s="18"/>
      <c r="V13" s="91"/>
      <c r="W13" s="91"/>
      <c r="X13" s="91"/>
      <c r="Y13" s="91"/>
      <c r="Z13" s="91"/>
      <c r="AA13" s="91"/>
      <c r="AB13" s="92"/>
    </row>
    <row r="14" spans="2:28" x14ac:dyDescent="0.2">
      <c r="B14" s="1" t="s">
        <v>19</v>
      </c>
      <c r="C14" s="47">
        <f>$G$84</f>
        <v>22259</v>
      </c>
      <c r="D14" s="66">
        <v>1</v>
      </c>
      <c r="E14" s="47">
        <f>$G$81</f>
        <v>8709</v>
      </c>
      <c r="F14" s="67">
        <f>E14/$C$14</f>
        <v>0.39125746888898871</v>
      </c>
      <c r="G14" s="47">
        <f>$G$82</f>
        <v>3299</v>
      </c>
      <c r="H14" s="67">
        <f>G14/$C$14</f>
        <v>0.14820971292510896</v>
      </c>
      <c r="I14" s="47">
        <f>$G$83</f>
        <v>10251</v>
      </c>
      <c r="J14" s="67">
        <f>I14/$C$14</f>
        <v>0.4605328181859023</v>
      </c>
      <c r="K14" s="30"/>
      <c r="L14" s="18"/>
      <c r="P14" s="1" t="s">
        <v>59</v>
      </c>
      <c r="R14" s="1" t="s">
        <v>22</v>
      </c>
      <c r="V14" s="91"/>
      <c r="W14" s="91"/>
      <c r="X14" s="91"/>
      <c r="Y14" s="91"/>
      <c r="Z14" s="91"/>
      <c r="AA14" s="91"/>
      <c r="AB14" s="92"/>
    </row>
    <row r="15" spans="2:28" x14ac:dyDescent="0.2">
      <c r="B15" s="1" t="s">
        <v>20</v>
      </c>
      <c r="C15" s="47">
        <f>$G$98</f>
        <v>9954</v>
      </c>
      <c r="D15" s="66">
        <v>1</v>
      </c>
      <c r="E15" s="47">
        <f>$G$95</f>
        <v>3926</v>
      </c>
      <c r="F15" s="67">
        <f>E15/$C$15</f>
        <v>0.39441430580671089</v>
      </c>
      <c r="G15" s="47">
        <f>$G$96</f>
        <v>2352</v>
      </c>
      <c r="H15" s="67">
        <f>G15/$C$15</f>
        <v>0.23628691983122363</v>
      </c>
      <c r="I15" s="47">
        <f>$G$97</f>
        <v>3676</v>
      </c>
      <c r="J15" s="67">
        <f>I15/$C$15</f>
        <v>0.36929877436206549</v>
      </c>
      <c r="K15" s="30"/>
      <c r="L15" s="18"/>
      <c r="V15" s="92"/>
      <c r="W15" s="92"/>
      <c r="X15" s="92"/>
      <c r="Y15" s="92"/>
      <c r="Z15" s="92"/>
      <c r="AA15" s="92"/>
      <c r="AB15" s="92"/>
    </row>
    <row r="16" spans="2:28" x14ac:dyDescent="0.2">
      <c r="B16" s="13" t="s">
        <v>21</v>
      </c>
      <c r="C16" s="28">
        <f>$G$112</f>
        <v>10470</v>
      </c>
      <c r="D16" s="68">
        <v>1</v>
      </c>
      <c r="E16" s="28">
        <f>$G$109</f>
        <v>4717</v>
      </c>
      <c r="F16" s="46">
        <f>E16/$C$16</f>
        <v>0.45052531041069721</v>
      </c>
      <c r="G16" s="28">
        <f>$G$110</f>
        <v>1641</v>
      </c>
      <c r="H16" s="46">
        <f>G16/$C$16</f>
        <v>0.15673352435530086</v>
      </c>
      <c r="I16" s="28">
        <f>$G$111</f>
        <v>4112</v>
      </c>
      <c r="J16" s="46">
        <f>I16/$C$16</f>
        <v>0.39274116523400193</v>
      </c>
      <c r="K16" s="30"/>
      <c r="L16" s="18"/>
      <c r="V16" s="92"/>
      <c r="W16" s="92"/>
      <c r="X16" s="92"/>
      <c r="Y16" s="92"/>
      <c r="Z16" s="92"/>
      <c r="AA16" s="92"/>
      <c r="AB16" s="92"/>
    </row>
    <row r="17" spans="2:28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7"/>
      <c r="L17" s="17"/>
      <c r="V17" s="92"/>
      <c r="W17" s="92"/>
      <c r="X17" s="92"/>
      <c r="Y17" s="92"/>
      <c r="Z17" s="92"/>
      <c r="AA17" s="92"/>
      <c r="AB17" s="92"/>
    </row>
    <row r="18" spans="2:28" x14ac:dyDescent="0.2">
      <c r="V18" s="92"/>
      <c r="W18" s="92"/>
      <c r="X18" s="92"/>
      <c r="Y18" s="92"/>
      <c r="Z18" s="92"/>
      <c r="AA18" s="92"/>
      <c r="AB18" s="92"/>
    </row>
    <row r="19" spans="2:28" x14ac:dyDescent="0.2">
      <c r="V19" s="92"/>
      <c r="W19" s="92"/>
      <c r="X19" s="92"/>
      <c r="Y19" s="92"/>
      <c r="Z19" s="92"/>
      <c r="AA19" s="92"/>
      <c r="AB19" s="92"/>
    </row>
    <row r="20" spans="2:28" s="16" customFormat="1" ht="24.95" customHeight="1" x14ac:dyDescent="0.2">
      <c r="B20" s="3" t="s">
        <v>210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8"/>
      <c r="P20" s="38"/>
      <c r="Q20" s="38"/>
      <c r="V20" s="104"/>
      <c r="W20" s="104"/>
      <c r="X20" s="104"/>
      <c r="Y20" s="104"/>
      <c r="Z20" s="104"/>
      <c r="AA20" s="104"/>
      <c r="AB20" s="104"/>
    </row>
    <row r="21" spans="2:28" ht="15" customHeight="1" x14ac:dyDescent="0.2">
      <c r="B21" s="159" t="s">
        <v>54</v>
      </c>
      <c r="C21" s="167" t="s">
        <v>34</v>
      </c>
      <c r="D21" s="167"/>
      <c r="E21" s="167"/>
      <c r="F21" s="166" t="s">
        <v>16</v>
      </c>
      <c r="G21" s="166"/>
      <c r="H21" s="166"/>
      <c r="I21" s="166"/>
      <c r="J21" s="166"/>
      <c r="K21" s="166"/>
      <c r="L21" s="166"/>
      <c r="M21" s="166"/>
      <c r="N21" s="166"/>
      <c r="O21" s="17"/>
      <c r="P21" s="17"/>
      <c r="Q21" s="17"/>
      <c r="V21" s="92"/>
      <c r="W21" s="92"/>
      <c r="X21" s="92"/>
      <c r="Y21" s="92"/>
      <c r="Z21" s="92"/>
      <c r="AA21" s="92"/>
      <c r="AB21" s="92"/>
    </row>
    <row r="22" spans="2:28" ht="24.75" customHeight="1" x14ac:dyDescent="0.2">
      <c r="B22" s="160"/>
      <c r="C22" s="168"/>
      <c r="D22" s="168"/>
      <c r="E22" s="168"/>
      <c r="F22" s="163" t="s">
        <v>0</v>
      </c>
      <c r="G22" s="163"/>
      <c r="H22" s="163"/>
      <c r="I22" s="169" t="s">
        <v>1</v>
      </c>
      <c r="J22" s="169"/>
      <c r="K22" s="169"/>
      <c r="L22" s="169" t="s">
        <v>2</v>
      </c>
      <c r="M22" s="169"/>
      <c r="N22" s="169"/>
      <c r="O22" s="164"/>
      <c r="P22" s="164"/>
      <c r="Q22" s="164"/>
    </row>
    <row r="23" spans="2:28" ht="35.25" customHeight="1" x14ac:dyDescent="0.2">
      <c r="B23" s="6"/>
      <c r="C23" s="98" t="s">
        <v>189</v>
      </c>
      <c r="D23" s="99" t="s">
        <v>174</v>
      </c>
      <c r="E23" s="99" t="s">
        <v>175</v>
      </c>
      <c r="F23" s="98" t="s">
        <v>189</v>
      </c>
      <c r="G23" s="99" t="s">
        <v>174</v>
      </c>
      <c r="H23" s="99" t="s">
        <v>175</v>
      </c>
      <c r="I23" s="98" t="s">
        <v>189</v>
      </c>
      <c r="J23" s="99" t="s">
        <v>174</v>
      </c>
      <c r="K23" s="99" t="s">
        <v>175</v>
      </c>
      <c r="L23" s="98" t="s">
        <v>189</v>
      </c>
      <c r="M23" s="99" t="s">
        <v>174</v>
      </c>
      <c r="N23" s="99" t="s">
        <v>175</v>
      </c>
      <c r="O23" s="34"/>
      <c r="P23" s="25"/>
      <c r="Q23" s="25"/>
      <c r="W23" s="1" t="s">
        <v>57</v>
      </c>
    </row>
    <row r="24" spans="2:28" x14ac:dyDescent="0.2">
      <c r="B24" s="1" t="s">
        <v>17</v>
      </c>
      <c r="C24" s="47">
        <f>$G$42</f>
        <v>303057</v>
      </c>
      <c r="D24" s="19">
        <f>G42-F42</f>
        <v>3467</v>
      </c>
      <c r="E24" s="18">
        <f>(G42-F42)/F42</f>
        <v>1.1572482392603224E-2</v>
      </c>
      <c r="F24" s="47">
        <f>$G$39</f>
        <v>119409</v>
      </c>
      <c r="G24" s="19">
        <f>G39-F39</f>
        <v>401</v>
      </c>
      <c r="H24" s="18">
        <f>(G39-F39)/F39</f>
        <v>3.3695213767141706E-3</v>
      </c>
      <c r="I24" s="47">
        <f>$G$40</f>
        <v>43216</v>
      </c>
      <c r="J24" s="19">
        <f>G40-F40</f>
        <v>412</v>
      </c>
      <c r="K24" s="18">
        <f>(G40-F40)/F40</f>
        <v>9.6252686664797683E-3</v>
      </c>
      <c r="L24" s="47">
        <f>$G$41</f>
        <v>140432</v>
      </c>
      <c r="M24" s="19">
        <f>G41-F41</f>
        <v>2654</v>
      </c>
      <c r="N24" s="18">
        <f>(G41-F41)/F41</f>
        <v>1.9262872156657812E-2</v>
      </c>
      <c r="O24" s="19"/>
      <c r="P24" s="69"/>
      <c r="Q24" s="70"/>
    </row>
    <row r="25" spans="2:28" x14ac:dyDescent="0.2">
      <c r="B25" s="1" t="s">
        <v>18</v>
      </c>
      <c r="C25" s="47">
        <f>$G$56</f>
        <v>54456</v>
      </c>
      <c r="D25" s="19">
        <f>G56-F56</f>
        <v>175</v>
      </c>
      <c r="E25" s="18">
        <f>(G56-F56)/F56</f>
        <v>3.2239641863635528E-3</v>
      </c>
      <c r="F25" s="47">
        <f>$G$53</f>
        <v>21931</v>
      </c>
      <c r="G25" s="19">
        <f>G53-F53</f>
        <v>-135</v>
      </c>
      <c r="H25" s="18">
        <f>(G53-F53)/F53</f>
        <v>-6.1180096075410129E-3</v>
      </c>
      <c r="I25" s="47">
        <f>$G$54</f>
        <v>8856</v>
      </c>
      <c r="J25" s="19">
        <f>G54-F54</f>
        <v>16</v>
      </c>
      <c r="K25" s="18">
        <f>(G54-F54)/F54</f>
        <v>1.8099547511312218E-3</v>
      </c>
      <c r="L25" s="47">
        <f>$G$55</f>
        <v>23669</v>
      </c>
      <c r="M25" s="19">
        <f>G55-F55</f>
        <v>294</v>
      </c>
      <c r="N25" s="18">
        <f>(G55-F55)/F55</f>
        <v>1.2577540106951871E-2</v>
      </c>
      <c r="O25" s="19"/>
      <c r="P25" s="69"/>
      <c r="Q25" s="70"/>
    </row>
    <row r="26" spans="2:28" ht="15" customHeight="1" x14ac:dyDescent="0.2">
      <c r="C26" s="165" t="s">
        <v>28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9"/>
      <c r="P26" s="19"/>
      <c r="Q26" s="19"/>
    </row>
    <row r="27" spans="2:28" ht="15" customHeight="1" x14ac:dyDescent="0.2">
      <c r="B27" s="1" t="s">
        <v>61</v>
      </c>
      <c r="C27" s="47">
        <f>$G$70</f>
        <v>11773</v>
      </c>
      <c r="D27" s="19">
        <f>G70-F70</f>
        <v>-20</v>
      </c>
      <c r="E27" s="18">
        <f>(G70-F70)/F70</f>
        <v>-1.6959213092512507E-3</v>
      </c>
      <c r="F27" s="47">
        <f>$G$67</f>
        <v>4579</v>
      </c>
      <c r="G27" s="19">
        <f>G67-F67</f>
        <v>-71</v>
      </c>
      <c r="H27" s="18">
        <f>(G67-F67)/F67</f>
        <v>-1.5268817204301075E-2</v>
      </c>
      <c r="I27" s="47">
        <f>$G$68</f>
        <v>1564</v>
      </c>
      <c r="J27" s="19">
        <f>G68-F68</f>
        <v>6</v>
      </c>
      <c r="K27" s="18">
        <f>(G68-F68)/F68</f>
        <v>3.8510911424903724E-3</v>
      </c>
      <c r="L27" s="47">
        <f>$G$69</f>
        <v>5630</v>
      </c>
      <c r="M27" s="19">
        <f>G69-F69</f>
        <v>45</v>
      </c>
      <c r="N27" s="18">
        <f>(G69-F69)/F69</f>
        <v>8.057296329453895E-3</v>
      </c>
      <c r="O27" s="19"/>
      <c r="P27" s="69"/>
      <c r="Q27" s="70"/>
    </row>
    <row r="28" spans="2:28" x14ac:dyDescent="0.2">
      <c r="B28" s="1" t="s">
        <v>19</v>
      </c>
      <c r="C28" s="47">
        <f>$G$84</f>
        <v>22259</v>
      </c>
      <c r="D28" s="19">
        <f>G84-F84</f>
        <v>184</v>
      </c>
      <c r="E28" s="18">
        <f>(G84-F84)/F84</f>
        <v>8.3352208380520956E-3</v>
      </c>
      <c r="F28" s="47">
        <f>$G$81</f>
        <v>8709</v>
      </c>
      <c r="G28" s="19">
        <f>G81-F81</f>
        <v>21</v>
      </c>
      <c r="H28" s="18">
        <f>(G81-F81)/F81</f>
        <v>2.4171270718232043E-3</v>
      </c>
      <c r="I28" s="47">
        <f>$G$82</f>
        <v>3299</v>
      </c>
      <c r="J28" s="19">
        <f>G82-F82</f>
        <v>15</v>
      </c>
      <c r="K28" s="18">
        <f>(G82-F82)/F82</f>
        <v>4.5676004872107186E-3</v>
      </c>
      <c r="L28" s="47">
        <f>$G$83</f>
        <v>10251</v>
      </c>
      <c r="M28" s="19">
        <f>G83-F83</f>
        <v>148</v>
      </c>
      <c r="N28" s="18">
        <f>(G83-F83)/F83</f>
        <v>1.4649114124517471E-2</v>
      </c>
      <c r="O28" s="19"/>
      <c r="P28" s="69"/>
      <c r="Q28" s="70"/>
    </row>
    <row r="29" spans="2:28" x14ac:dyDescent="0.2">
      <c r="B29" s="1" t="s">
        <v>20</v>
      </c>
      <c r="C29" s="47">
        <f>$G$98</f>
        <v>9954</v>
      </c>
      <c r="D29" s="19">
        <f>G98-F98</f>
        <v>52</v>
      </c>
      <c r="E29" s="18">
        <f>(G98-F98)/F98</f>
        <v>5.2514643506362353E-3</v>
      </c>
      <c r="F29" s="47">
        <f>$G$95</f>
        <v>3926</v>
      </c>
      <c r="G29" s="19">
        <f>G95-F95</f>
        <v>-3</v>
      </c>
      <c r="H29" s="18">
        <f>(G95-F95)/F95</f>
        <v>-7.6355306693815222E-4</v>
      </c>
      <c r="I29" s="47">
        <f>$G$96</f>
        <v>2352</v>
      </c>
      <c r="J29" s="19">
        <f>G96-F96</f>
        <v>12</v>
      </c>
      <c r="K29" s="18">
        <f>(G96-F96)/F96</f>
        <v>5.1282051282051282E-3</v>
      </c>
      <c r="L29" s="47">
        <f>$G$97</f>
        <v>3676</v>
      </c>
      <c r="M29" s="19">
        <f>G97-F97</f>
        <v>43</v>
      </c>
      <c r="N29" s="18">
        <f>(G97-F97)/F97</f>
        <v>1.1835948252133223E-2</v>
      </c>
      <c r="O29" s="19"/>
      <c r="P29" s="69"/>
      <c r="Q29" s="70"/>
    </row>
    <row r="30" spans="2:28" x14ac:dyDescent="0.2">
      <c r="B30" s="13" t="s">
        <v>21</v>
      </c>
      <c r="C30" s="28">
        <f>$G$112</f>
        <v>10470</v>
      </c>
      <c r="D30" s="19">
        <f>G112-F112</f>
        <v>-41</v>
      </c>
      <c r="E30" s="18">
        <f>(G112-F112)/F112</f>
        <v>-3.9006754828275142E-3</v>
      </c>
      <c r="F30" s="28">
        <f>$G$109</f>
        <v>4717</v>
      </c>
      <c r="G30" s="19">
        <f>G109-F109</f>
        <v>-82</v>
      </c>
      <c r="H30" s="18">
        <f>(G109-F109)/F109</f>
        <v>-1.7086893102729737E-2</v>
      </c>
      <c r="I30" s="28">
        <f>$G$110</f>
        <v>1641</v>
      </c>
      <c r="J30" s="19">
        <f>G110-F110</f>
        <v>-17</v>
      </c>
      <c r="K30" s="18">
        <f>(G110-F110)/F110</f>
        <v>-1.0253317249698432E-2</v>
      </c>
      <c r="L30" s="28">
        <f>$G$111</f>
        <v>4112</v>
      </c>
      <c r="M30" s="45">
        <f>G111-F111</f>
        <v>58</v>
      </c>
      <c r="N30" s="46">
        <f>(G111-F111)/F111</f>
        <v>1.4306857424765663E-2</v>
      </c>
      <c r="O30" s="19"/>
      <c r="P30" s="69"/>
      <c r="Q30" s="70"/>
      <c r="S30" s="1" t="s">
        <v>22</v>
      </c>
    </row>
    <row r="31" spans="2:28" ht="24.95" customHeight="1" x14ac:dyDescent="0.2">
      <c r="B31" s="22" t="s">
        <v>55</v>
      </c>
      <c r="C31" s="15"/>
      <c r="D31" s="15"/>
      <c r="E31" s="15"/>
      <c r="F31" s="15"/>
      <c r="G31" s="15"/>
      <c r="H31" s="15"/>
      <c r="I31" s="15"/>
      <c r="J31" s="15"/>
      <c r="K31" s="15"/>
      <c r="L31" s="17"/>
      <c r="O31" s="17"/>
      <c r="P31" s="17"/>
      <c r="Q31" s="17"/>
    </row>
    <row r="33" spans="2:20" x14ac:dyDescent="0.2">
      <c r="B33" s="149" t="s">
        <v>238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</row>
    <row r="34" spans="2:20" x14ac:dyDescent="0.2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2:20" x14ac:dyDescent="0.2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</row>
    <row r="37" spans="2:20" s="92" customFormat="1" ht="24.95" customHeight="1" x14ac:dyDescent="0.2">
      <c r="B37" s="94" t="s">
        <v>239</v>
      </c>
      <c r="K37" s="91"/>
      <c r="L37" s="91"/>
    </row>
    <row r="38" spans="2:20" s="92" customFormat="1" ht="25.5" x14ac:dyDescent="0.2">
      <c r="B38" s="97" t="s">
        <v>24</v>
      </c>
      <c r="C38" s="23">
        <v>2017</v>
      </c>
      <c r="D38" s="23">
        <v>2018</v>
      </c>
      <c r="E38" s="23">
        <v>2019</v>
      </c>
      <c r="F38" s="23">
        <v>2020</v>
      </c>
      <c r="G38" s="23">
        <v>2021</v>
      </c>
      <c r="H38" s="7" t="s">
        <v>179</v>
      </c>
      <c r="I38" s="7" t="s">
        <v>180</v>
      </c>
      <c r="K38" s="107"/>
      <c r="L38" s="108"/>
    </row>
    <row r="39" spans="2:20" s="92" customFormat="1" x14ac:dyDescent="0.2">
      <c r="B39" s="91" t="s">
        <v>0</v>
      </c>
      <c r="C39" s="36">
        <f>'[1]1. Settori'!C4</f>
        <v>123375</v>
      </c>
      <c r="D39" s="36">
        <f>'[1]1. Settori'!D4</f>
        <v>122227</v>
      </c>
      <c r="E39" s="36">
        <f>'[1]1. Settori'!E4</f>
        <v>120040</v>
      </c>
      <c r="F39" s="36">
        <f>'[1]1. Settori'!F4</f>
        <v>119008</v>
      </c>
      <c r="G39" s="36">
        <f>'[1]1. Settori'!G4</f>
        <v>119409</v>
      </c>
      <c r="H39" s="36">
        <f>G39-C39</f>
        <v>-3966</v>
      </c>
      <c r="I39" s="35">
        <f>(G39-C39)/C39</f>
        <v>-3.2145896656534952E-2</v>
      </c>
    </row>
    <row r="40" spans="2:20" s="92" customFormat="1" x14ac:dyDescent="0.2">
      <c r="B40" s="91" t="s">
        <v>1</v>
      </c>
      <c r="C40" s="36">
        <f>'[1]1. Settori'!C5</f>
        <v>41610</v>
      </c>
      <c r="D40" s="36">
        <f>'[1]1. Settori'!D5</f>
        <v>42007</v>
      </c>
      <c r="E40" s="36">
        <f>'[1]1. Settori'!E5</f>
        <v>42496</v>
      </c>
      <c r="F40" s="36">
        <f>'[1]1. Settori'!F5</f>
        <v>42804</v>
      </c>
      <c r="G40" s="36">
        <f>'[1]1. Settori'!G5</f>
        <v>43216</v>
      </c>
      <c r="H40" s="36">
        <f>G40-C40</f>
        <v>1606</v>
      </c>
      <c r="I40" s="35">
        <f>(G40-C40)/C40</f>
        <v>3.8596491228070177E-2</v>
      </c>
    </row>
    <row r="41" spans="2:20" s="92" customFormat="1" x14ac:dyDescent="0.2">
      <c r="B41" s="91" t="s">
        <v>2</v>
      </c>
      <c r="C41" s="36">
        <f>'[1]1. Settori'!C6</f>
        <v>133883</v>
      </c>
      <c r="D41" s="36">
        <f>'[1]1. Settori'!D6</f>
        <v>134983</v>
      </c>
      <c r="E41" s="36">
        <f>'[1]1. Settori'!E6</f>
        <v>136552</v>
      </c>
      <c r="F41" s="36">
        <f>'[1]1. Settori'!F6</f>
        <v>137778</v>
      </c>
      <c r="G41" s="36">
        <f>'[1]1. Settori'!G6</f>
        <v>140432</v>
      </c>
      <c r="H41" s="36">
        <f>G41-C41</f>
        <v>6549</v>
      </c>
      <c r="I41" s="35">
        <f>(G41-C41)/C41</f>
        <v>4.8915844431331831E-2</v>
      </c>
    </row>
    <row r="42" spans="2:20" s="92" customFormat="1" x14ac:dyDescent="0.2">
      <c r="B42" s="109" t="s">
        <v>31</v>
      </c>
      <c r="C42" s="21">
        <f t="shared" ref="C42" si="0">SUM(C39:C41)</f>
        <v>298868</v>
      </c>
      <c r="D42" s="21">
        <f t="shared" ref="D42:G42" si="1">SUM(D39:D41)</f>
        <v>299217</v>
      </c>
      <c r="E42" s="21">
        <f t="shared" si="1"/>
        <v>299088</v>
      </c>
      <c r="F42" s="21">
        <f t="shared" si="1"/>
        <v>299590</v>
      </c>
      <c r="G42" s="21">
        <f t="shared" si="1"/>
        <v>303057</v>
      </c>
      <c r="H42" s="21">
        <f>G42-C42</f>
        <v>4189</v>
      </c>
      <c r="I42" s="110">
        <f>(G42-C42)/C42</f>
        <v>1.4016221208024947E-2</v>
      </c>
    </row>
    <row r="43" spans="2:20" s="92" customFormat="1" ht="24.95" customHeight="1" x14ac:dyDescent="0.2">
      <c r="B43" s="111" t="s">
        <v>55</v>
      </c>
      <c r="C43" s="33"/>
      <c r="D43" s="33"/>
      <c r="E43" s="33"/>
      <c r="F43" s="33"/>
      <c r="G43" s="33"/>
      <c r="H43" s="33"/>
      <c r="I43" s="112"/>
      <c r="K43" s="36"/>
      <c r="L43" s="35"/>
    </row>
    <row r="44" spans="2:20" s="92" customFormat="1" x14ac:dyDescent="0.2">
      <c r="B44" s="52"/>
      <c r="C44" s="138"/>
      <c r="D44" s="138"/>
      <c r="E44" s="138"/>
      <c r="F44" s="138"/>
      <c r="G44" s="138"/>
      <c r="H44" s="36"/>
      <c r="I44" s="35"/>
      <c r="K44" s="36"/>
      <c r="L44" s="35"/>
    </row>
    <row r="45" spans="2:20" s="92" customFormat="1" x14ac:dyDescent="0.2">
      <c r="B45" s="52"/>
      <c r="C45" s="52">
        <v>2017</v>
      </c>
      <c r="D45" s="52">
        <v>2018</v>
      </c>
      <c r="E45" s="52">
        <v>2019</v>
      </c>
      <c r="F45" s="52">
        <v>2020</v>
      </c>
      <c r="G45" s="136">
        <v>2021</v>
      </c>
      <c r="H45" s="36"/>
      <c r="I45" s="35"/>
      <c r="K45" s="36"/>
      <c r="L45" s="35"/>
    </row>
    <row r="46" spans="2:20" s="92" customFormat="1" x14ac:dyDescent="0.2">
      <c r="B46" s="52" t="s">
        <v>0</v>
      </c>
      <c r="C46" s="122">
        <f t="shared" ref="C46:E46" si="2">C39/$C$39*100</f>
        <v>100</v>
      </c>
      <c r="D46" s="122">
        <f t="shared" si="2"/>
        <v>99.069503546099298</v>
      </c>
      <c r="E46" s="122">
        <f t="shared" si="2"/>
        <v>97.296859169199593</v>
      </c>
      <c r="F46" s="122">
        <f>F39/$C$39*100</f>
        <v>96.460385005065845</v>
      </c>
      <c r="G46" s="122">
        <f>G39/$C$39*100</f>
        <v>96.785410334346494</v>
      </c>
      <c r="H46" s="36"/>
      <c r="I46" s="35"/>
      <c r="K46" s="36"/>
      <c r="L46" s="35"/>
    </row>
    <row r="47" spans="2:20" s="92" customFormat="1" x14ac:dyDescent="0.2">
      <c r="B47" s="52" t="s">
        <v>1</v>
      </c>
      <c r="C47" s="122">
        <f t="shared" ref="C47:E47" si="3">C40/$C$40*100</f>
        <v>100</v>
      </c>
      <c r="D47" s="122">
        <f t="shared" si="3"/>
        <v>100.95409757269887</v>
      </c>
      <c r="E47" s="122">
        <f t="shared" si="3"/>
        <v>102.12929584234558</v>
      </c>
      <c r="F47" s="122">
        <f>F40/$C$40*100</f>
        <v>102.86950252343188</v>
      </c>
      <c r="G47" s="122">
        <f>G40/$C$40*100</f>
        <v>103.85964912280701</v>
      </c>
      <c r="H47" s="36"/>
      <c r="I47" s="35"/>
      <c r="K47" s="36"/>
      <c r="L47" s="35"/>
    </row>
    <row r="48" spans="2:20" s="92" customFormat="1" x14ac:dyDescent="0.2">
      <c r="B48" s="52" t="s">
        <v>2</v>
      </c>
      <c r="C48" s="122">
        <f t="shared" ref="C48:E48" si="4">C41/$C$41*100</f>
        <v>100</v>
      </c>
      <c r="D48" s="122">
        <f t="shared" si="4"/>
        <v>100.82161290081639</v>
      </c>
      <c r="E48" s="122">
        <f t="shared" si="4"/>
        <v>101.99353166570813</v>
      </c>
      <c r="F48" s="122">
        <f>F41/$C$41*100</f>
        <v>102.90925658970893</v>
      </c>
      <c r="G48" s="122">
        <f>G41/$C$41*100</f>
        <v>104.89158444313318</v>
      </c>
      <c r="H48" s="36"/>
      <c r="I48" s="35"/>
      <c r="K48" s="36"/>
      <c r="L48" s="35"/>
    </row>
    <row r="49" spans="2:12" s="92" customFormat="1" x14ac:dyDescent="0.2">
      <c r="B49" s="139"/>
      <c r="C49" s="138"/>
      <c r="D49" s="138"/>
      <c r="E49" s="138"/>
      <c r="F49" s="138"/>
      <c r="G49" s="138"/>
      <c r="H49" s="36"/>
      <c r="I49" s="35"/>
      <c r="K49" s="36"/>
      <c r="L49" s="35"/>
    </row>
    <row r="50" spans="2:12" s="92" customFormat="1" x14ac:dyDescent="0.2">
      <c r="K50" s="91"/>
      <c r="L50" s="91"/>
    </row>
    <row r="51" spans="2:12" s="92" customFormat="1" ht="24.95" customHeight="1" x14ac:dyDescent="0.2">
      <c r="B51" s="94" t="s">
        <v>240</v>
      </c>
      <c r="K51" s="91"/>
      <c r="L51" s="91"/>
    </row>
    <row r="52" spans="2:12" s="92" customFormat="1" ht="25.5" x14ac:dyDescent="0.2">
      <c r="B52" s="97" t="s">
        <v>30</v>
      </c>
      <c r="C52" s="23">
        <v>2017</v>
      </c>
      <c r="D52" s="23">
        <v>2018</v>
      </c>
      <c r="E52" s="23">
        <v>2019</v>
      </c>
      <c r="F52" s="23">
        <v>2020</v>
      </c>
      <c r="G52" s="23">
        <v>2021</v>
      </c>
      <c r="H52" s="7" t="s">
        <v>179</v>
      </c>
      <c r="I52" s="7" t="s">
        <v>180</v>
      </c>
      <c r="K52" s="107"/>
      <c r="L52" s="108"/>
    </row>
    <row r="53" spans="2:12" s="92" customFormat="1" x14ac:dyDescent="0.2">
      <c r="B53" s="91" t="s">
        <v>0</v>
      </c>
      <c r="C53" s="36">
        <f>'[1]1. Settori'!C13</f>
        <v>23301</v>
      </c>
      <c r="D53" s="36">
        <f>'[1]1. Settori'!D13</f>
        <v>22950</v>
      </c>
      <c r="E53" s="36">
        <f>'[1]1. Settori'!E13</f>
        <v>22344</v>
      </c>
      <c r="F53" s="36">
        <f>'[1]1. Settori'!F13</f>
        <v>22066</v>
      </c>
      <c r="G53" s="36">
        <f>'[1]1. Settori'!G13</f>
        <v>21931</v>
      </c>
      <c r="H53" s="36">
        <f>G53-C53</f>
        <v>-1370</v>
      </c>
      <c r="I53" s="35">
        <f>(G53-C53)/C53</f>
        <v>-5.8795759838633534E-2</v>
      </c>
      <c r="K53" s="36"/>
    </row>
    <row r="54" spans="2:12" s="92" customFormat="1" x14ac:dyDescent="0.2">
      <c r="B54" s="91" t="s">
        <v>1</v>
      </c>
      <c r="C54" s="36">
        <f>'[1]1. Settori'!C14</f>
        <v>8626</v>
      </c>
      <c r="D54" s="36">
        <f>'[1]1. Settori'!D14</f>
        <v>8737</v>
      </c>
      <c r="E54" s="36">
        <f>'[1]1. Settori'!E14</f>
        <v>8809</v>
      </c>
      <c r="F54" s="36">
        <f>'[1]1. Settori'!F14</f>
        <v>8840</v>
      </c>
      <c r="G54" s="36">
        <f>'[1]1. Settori'!G14</f>
        <v>8856</v>
      </c>
      <c r="H54" s="36">
        <f>G54-C54</f>
        <v>230</v>
      </c>
      <c r="I54" s="35">
        <f>(G54-C54)/C54</f>
        <v>2.6663575237653607E-2</v>
      </c>
      <c r="K54" s="35"/>
    </row>
    <row r="55" spans="2:12" s="92" customFormat="1" x14ac:dyDescent="0.2">
      <c r="B55" s="91" t="s">
        <v>2</v>
      </c>
      <c r="C55" s="36">
        <f>'[1]1. Settori'!C15</f>
        <v>23138</v>
      </c>
      <c r="D55" s="36">
        <f>'[1]1. Settori'!D15</f>
        <v>23223</v>
      </c>
      <c r="E55" s="36">
        <f>'[1]1. Settori'!E15</f>
        <v>23314</v>
      </c>
      <c r="F55" s="36">
        <f>'[1]1. Settori'!F15</f>
        <v>23375</v>
      </c>
      <c r="G55" s="36">
        <f>'[1]1. Settori'!G15</f>
        <v>23669</v>
      </c>
      <c r="H55" s="36">
        <f>G55-C55</f>
        <v>531</v>
      </c>
      <c r="I55" s="35">
        <f>(G55-C55)/C55</f>
        <v>2.2949260956003113E-2</v>
      </c>
      <c r="K55" s="35"/>
    </row>
    <row r="56" spans="2:12" s="92" customFormat="1" x14ac:dyDescent="0.2">
      <c r="B56" s="109" t="s">
        <v>31</v>
      </c>
      <c r="C56" s="21">
        <f t="shared" ref="C56" si="5">SUM(C53:C55)</f>
        <v>55065</v>
      </c>
      <c r="D56" s="21">
        <f t="shared" ref="D56:G56" si="6">SUM(D53:D55)</f>
        <v>54910</v>
      </c>
      <c r="E56" s="21">
        <f t="shared" si="6"/>
        <v>54467</v>
      </c>
      <c r="F56" s="21">
        <f t="shared" si="6"/>
        <v>54281</v>
      </c>
      <c r="G56" s="21">
        <f t="shared" si="6"/>
        <v>54456</v>
      </c>
      <c r="H56" s="21">
        <f>G56-C56</f>
        <v>-609</v>
      </c>
      <c r="I56" s="110">
        <f>(G56-C56)/C56</f>
        <v>-1.1059656769272678E-2</v>
      </c>
    </row>
    <row r="57" spans="2:12" s="92" customFormat="1" ht="24.95" customHeight="1" x14ac:dyDescent="0.2">
      <c r="B57" s="111" t="s">
        <v>55</v>
      </c>
      <c r="C57" s="33"/>
      <c r="D57" s="33"/>
      <c r="E57" s="33"/>
      <c r="F57" s="33"/>
      <c r="G57" s="33"/>
      <c r="H57" s="33"/>
      <c r="I57" s="112"/>
      <c r="K57" s="36"/>
      <c r="L57" s="35"/>
    </row>
    <row r="58" spans="2:12" s="92" customFormat="1" x14ac:dyDescent="0.2">
      <c r="B58" s="91"/>
      <c r="C58" s="36"/>
      <c r="D58" s="36"/>
      <c r="E58" s="36"/>
      <c r="F58" s="36"/>
      <c r="G58" s="36"/>
      <c r="H58" s="36"/>
      <c r="I58" s="35"/>
      <c r="K58" s="36"/>
      <c r="L58" s="35"/>
    </row>
    <row r="59" spans="2:12" s="92" customFormat="1" x14ac:dyDescent="0.2">
      <c r="B59" s="52"/>
      <c r="C59" s="52">
        <v>2017</v>
      </c>
      <c r="D59" s="52">
        <v>2018</v>
      </c>
      <c r="E59" s="52">
        <v>2019</v>
      </c>
      <c r="F59" s="52">
        <v>2020</v>
      </c>
      <c r="G59" s="136">
        <v>2021</v>
      </c>
      <c r="H59" s="122"/>
      <c r="I59" s="35"/>
      <c r="K59" s="36"/>
      <c r="L59" s="35"/>
    </row>
    <row r="60" spans="2:12" s="92" customFormat="1" x14ac:dyDescent="0.2">
      <c r="B60" s="52" t="s">
        <v>0</v>
      </c>
      <c r="C60" s="122">
        <f t="shared" ref="C60:E60" si="7">C53/$C$53*100</f>
        <v>100</v>
      </c>
      <c r="D60" s="122">
        <f t="shared" si="7"/>
        <v>98.493626882966396</v>
      </c>
      <c r="E60" s="122">
        <f t="shared" si="7"/>
        <v>95.892880133899823</v>
      </c>
      <c r="F60" s="122">
        <f>F53/$C$53*100</f>
        <v>94.699798291918796</v>
      </c>
      <c r="G60" s="122">
        <f>G53/$C$53*100</f>
        <v>94.120424016136653</v>
      </c>
      <c r="H60" s="122"/>
      <c r="I60" s="35"/>
      <c r="K60" s="36"/>
      <c r="L60" s="35"/>
    </row>
    <row r="61" spans="2:12" s="92" customFormat="1" x14ac:dyDescent="0.2">
      <c r="B61" s="52" t="s">
        <v>1</v>
      </c>
      <c r="C61" s="122">
        <f t="shared" ref="C61:E61" si="8">C54/$C$54*100</f>
        <v>100</v>
      </c>
      <c r="D61" s="122">
        <f t="shared" si="8"/>
        <v>101.28680732668676</v>
      </c>
      <c r="E61" s="122">
        <f t="shared" si="8"/>
        <v>102.1214931602133</v>
      </c>
      <c r="F61" s="122">
        <f>F54/$C$54*100</f>
        <v>102.48087178298168</v>
      </c>
      <c r="G61" s="122">
        <f>G54/$C$54*100</f>
        <v>102.66635752376536</v>
      </c>
      <c r="H61" s="122"/>
      <c r="I61" s="35"/>
      <c r="K61" s="36"/>
      <c r="L61" s="35"/>
    </row>
    <row r="62" spans="2:12" s="92" customFormat="1" x14ac:dyDescent="0.2">
      <c r="B62" s="52" t="s">
        <v>2</v>
      </c>
      <c r="C62" s="122">
        <f t="shared" ref="C62:E62" si="9">C55/$C$55*100</f>
        <v>100</v>
      </c>
      <c r="D62" s="122">
        <f t="shared" si="9"/>
        <v>100.36736105108479</v>
      </c>
      <c r="E62" s="122">
        <f t="shared" si="9"/>
        <v>100.76065347048146</v>
      </c>
      <c r="F62" s="122">
        <f>F55/$C$55*100</f>
        <v>101.02428904831879</v>
      </c>
      <c r="G62" s="122">
        <f>G55/$C$55*100</f>
        <v>102.29492609560032</v>
      </c>
      <c r="H62" s="122"/>
      <c r="I62" s="35"/>
      <c r="K62" s="36"/>
      <c r="L62" s="35"/>
    </row>
    <row r="63" spans="2:12" s="92" customFormat="1" x14ac:dyDescent="0.2">
      <c r="B63" s="52"/>
      <c r="C63" s="122"/>
      <c r="D63" s="122"/>
      <c r="E63" s="122"/>
      <c r="F63" s="122"/>
      <c r="G63" s="122"/>
      <c r="H63" s="122"/>
      <c r="I63" s="35"/>
      <c r="K63" s="36"/>
      <c r="L63" s="35"/>
    </row>
    <row r="64" spans="2:12" s="92" customFormat="1" x14ac:dyDescent="0.2">
      <c r="K64" s="91"/>
      <c r="L64" s="91"/>
    </row>
    <row r="65" spans="2:12" s="92" customFormat="1" ht="24.95" customHeight="1" x14ac:dyDescent="0.2">
      <c r="B65" s="94" t="s">
        <v>241</v>
      </c>
      <c r="K65" s="91"/>
      <c r="L65" s="91"/>
    </row>
    <row r="66" spans="2:12" s="92" customFormat="1" ht="25.5" x14ac:dyDescent="0.2">
      <c r="B66" s="97" t="s">
        <v>60</v>
      </c>
      <c r="C66" s="23">
        <v>2017</v>
      </c>
      <c r="D66" s="23">
        <v>2018</v>
      </c>
      <c r="E66" s="23">
        <v>2019</v>
      </c>
      <c r="F66" s="23">
        <v>2020</v>
      </c>
      <c r="G66" s="23">
        <v>2021</v>
      </c>
      <c r="H66" s="7" t="s">
        <v>179</v>
      </c>
      <c r="I66" s="7" t="s">
        <v>180</v>
      </c>
      <c r="K66" s="107"/>
      <c r="L66" s="108"/>
    </row>
    <row r="67" spans="2:12" s="92" customFormat="1" x14ac:dyDescent="0.2">
      <c r="B67" s="91" t="s">
        <v>0</v>
      </c>
      <c r="C67" s="36">
        <f>'[1]1. Settori'!C22</f>
        <v>4936</v>
      </c>
      <c r="D67" s="36">
        <f>'[1]1. Settori'!D22</f>
        <v>4885</v>
      </c>
      <c r="E67" s="36">
        <f>'[1]1. Settori'!E22</f>
        <v>4743</v>
      </c>
      <c r="F67" s="36">
        <f>'[1]1. Settori'!F22</f>
        <v>4650</v>
      </c>
      <c r="G67" s="36">
        <f>'[1]1. Settori'!G22</f>
        <v>4579</v>
      </c>
      <c r="H67" s="36">
        <f>G67-C67</f>
        <v>-357</v>
      </c>
      <c r="I67" s="35">
        <f>(G67-C67)/C67</f>
        <v>-7.2325769854132901E-2</v>
      </c>
      <c r="K67" s="36"/>
    </row>
    <row r="68" spans="2:12" s="92" customFormat="1" x14ac:dyDescent="0.2">
      <c r="B68" s="91" t="s">
        <v>1</v>
      </c>
      <c r="C68" s="36">
        <f>'[1]1. Settori'!C23</f>
        <v>1526</v>
      </c>
      <c r="D68" s="36">
        <f>'[1]1. Settori'!D23</f>
        <v>1533</v>
      </c>
      <c r="E68" s="36">
        <f>'[1]1. Settori'!E23</f>
        <v>1547</v>
      </c>
      <c r="F68" s="36">
        <f>'[1]1. Settori'!F23</f>
        <v>1558</v>
      </c>
      <c r="G68" s="36">
        <f>'[1]1. Settori'!G23</f>
        <v>1564</v>
      </c>
      <c r="H68" s="36">
        <f>G68-C68</f>
        <v>38</v>
      </c>
      <c r="I68" s="35">
        <f>(G68-C68)/C68</f>
        <v>2.4901703800786368E-2</v>
      </c>
      <c r="K68" s="36"/>
    </row>
    <row r="69" spans="2:12" s="92" customFormat="1" x14ac:dyDescent="0.2">
      <c r="B69" s="91" t="s">
        <v>2</v>
      </c>
      <c r="C69" s="36">
        <f>'[1]1. Settori'!C24</f>
        <v>5666</v>
      </c>
      <c r="D69" s="36">
        <f>'[1]1. Settori'!D24</f>
        <v>5637</v>
      </c>
      <c r="E69" s="36">
        <f>'[1]1. Settori'!E24</f>
        <v>5616</v>
      </c>
      <c r="F69" s="36">
        <f>'[1]1. Settori'!F24</f>
        <v>5585</v>
      </c>
      <c r="G69" s="36">
        <f>'[1]1. Settori'!G24</f>
        <v>5630</v>
      </c>
      <c r="H69" s="36">
        <f>G69-C69</f>
        <v>-36</v>
      </c>
      <c r="I69" s="35">
        <f>(G69-C69)/C69</f>
        <v>-6.3536886692552065E-3</v>
      </c>
      <c r="K69" s="36"/>
    </row>
    <row r="70" spans="2:12" s="92" customFormat="1" x14ac:dyDescent="0.2">
      <c r="B70" s="109" t="s">
        <v>31</v>
      </c>
      <c r="C70" s="21">
        <f t="shared" ref="C70" si="10">SUM(C67:C69)</f>
        <v>12128</v>
      </c>
      <c r="D70" s="21">
        <f t="shared" ref="D70:G70" si="11">SUM(D67:D69)</f>
        <v>12055</v>
      </c>
      <c r="E70" s="21">
        <f t="shared" si="11"/>
        <v>11906</v>
      </c>
      <c r="F70" s="21">
        <f t="shared" si="11"/>
        <v>11793</v>
      </c>
      <c r="G70" s="21">
        <f t="shared" si="11"/>
        <v>11773</v>
      </c>
      <c r="H70" s="21">
        <f>G70-C70</f>
        <v>-355</v>
      </c>
      <c r="I70" s="110">
        <f>(G70-C70)/C70</f>
        <v>-2.9271108179419525E-2</v>
      </c>
    </row>
    <row r="71" spans="2:12" s="92" customFormat="1" ht="24.95" customHeight="1" x14ac:dyDescent="0.2">
      <c r="B71" s="111" t="s">
        <v>55</v>
      </c>
      <c r="C71" s="33"/>
      <c r="D71" s="33"/>
      <c r="E71" s="33"/>
      <c r="F71" s="33"/>
      <c r="G71" s="33"/>
      <c r="H71" s="33"/>
      <c r="I71" s="112"/>
      <c r="K71" s="36"/>
      <c r="L71" s="35"/>
    </row>
    <row r="72" spans="2:12" s="92" customFormat="1" x14ac:dyDescent="0.2">
      <c r="B72" s="52"/>
      <c r="C72" s="90"/>
      <c r="D72" s="90"/>
      <c r="E72" s="90"/>
      <c r="F72" s="90"/>
      <c r="G72" s="90"/>
      <c r="H72" s="122"/>
      <c r="I72" s="35"/>
      <c r="K72" s="36"/>
      <c r="L72" s="35"/>
    </row>
    <row r="73" spans="2:12" s="92" customFormat="1" x14ac:dyDescent="0.2">
      <c r="B73" s="52"/>
      <c r="C73" s="52">
        <v>2017</v>
      </c>
      <c r="D73" s="52">
        <v>2018</v>
      </c>
      <c r="E73" s="52">
        <v>2019</v>
      </c>
      <c r="F73" s="52">
        <v>2020</v>
      </c>
      <c r="G73" s="136">
        <v>2021</v>
      </c>
      <c r="H73" s="122"/>
      <c r="K73" s="36"/>
      <c r="L73" s="91"/>
    </row>
    <row r="74" spans="2:12" s="92" customFormat="1" x14ac:dyDescent="0.2">
      <c r="B74" s="52" t="s">
        <v>0</v>
      </c>
      <c r="C74" s="122">
        <f t="shared" ref="C74:E74" si="12">C67/$C$67*100</f>
        <v>100</v>
      </c>
      <c r="D74" s="122">
        <f t="shared" si="12"/>
        <v>98.966774716369528</v>
      </c>
      <c r="E74" s="122">
        <f t="shared" si="12"/>
        <v>96.08995137763371</v>
      </c>
      <c r="F74" s="122">
        <f>F67/$C$67*100</f>
        <v>94.20583468395462</v>
      </c>
      <c r="G74" s="122">
        <f>G67/$C$67*100</f>
        <v>92.767423014586711</v>
      </c>
      <c r="H74" s="90"/>
      <c r="K74" s="91"/>
      <c r="L74" s="91"/>
    </row>
    <row r="75" spans="2:12" s="92" customFormat="1" x14ac:dyDescent="0.2">
      <c r="B75" s="52" t="s">
        <v>1</v>
      </c>
      <c r="C75" s="122">
        <f t="shared" ref="C75:E75" si="13">C68/$C$68*100</f>
        <v>100</v>
      </c>
      <c r="D75" s="122">
        <f t="shared" si="13"/>
        <v>100.45871559633028</v>
      </c>
      <c r="E75" s="122">
        <f t="shared" si="13"/>
        <v>101.37614678899082</v>
      </c>
      <c r="F75" s="122">
        <f>F68/$C$68*100</f>
        <v>102.09698558322411</v>
      </c>
      <c r="G75" s="122">
        <f>G68/$C$68*100</f>
        <v>102.49017038007864</v>
      </c>
      <c r="H75" s="90"/>
      <c r="K75" s="91"/>
      <c r="L75" s="91"/>
    </row>
    <row r="76" spans="2:12" s="92" customFormat="1" x14ac:dyDescent="0.2">
      <c r="B76" s="52" t="s">
        <v>2</v>
      </c>
      <c r="C76" s="122">
        <f t="shared" ref="C76:E76" si="14">C69/$C$69*100</f>
        <v>100</v>
      </c>
      <c r="D76" s="122">
        <f t="shared" si="14"/>
        <v>99.488175079421097</v>
      </c>
      <c r="E76" s="122">
        <f t="shared" si="14"/>
        <v>99.117543240381224</v>
      </c>
      <c r="F76" s="122">
        <f>F69/$C$69*100</f>
        <v>98.570420049417578</v>
      </c>
      <c r="G76" s="122">
        <f>G69/$C$69*100</f>
        <v>99.364631133074482</v>
      </c>
      <c r="H76" s="90"/>
      <c r="K76" s="91"/>
      <c r="L76" s="91"/>
    </row>
    <row r="77" spans="2:12" s="92" customFormat="1" x14ac:dyDescent="0.2">
      <c r="B77" s="90"/>
      <c r="C77" s="90"/>
      <c r="D77" s="90"/>
      <c r="E77" s="90"/>
      <c r="F77" s="90"/>
      <c r="G77" s="90"/>
      <c r="H77" s="90"/>
      <c r="K77" s="91"/>
      <c r="L77" s="91"/>
    </row>
    <row r="78" spans="2:12" s="92" customFormat="1" x14ac:dyDescent="0.2">
      <c r="K78" s="91"/>
      <c r="L78" s="91"/>
    </row>
    <row r="79" spans="2:12" s="92" customFormat="1" ht="24.95" customHeight="1" x14ac:dyDescent="0.2">
      <c r="B79" s="94" t="s">
        <v>242</v>
      </c>
      <c r="K79" s="91"/>
      <c r="L79" s="91"/>
    </row>
    <row r="80" spans="2:12" s="92" customFormat="1" ht="25.5" x14ac:dyDescent="0.2">
      <c r="B80" s="97" t="s">
        <v>25</v>
      </c>
      <c r="C80" s="23">
        <v>2017</v>
      </c>
      <c r="D80" s="23">
        <v>2018</v>
      </c>
      <c r="E80" s="23">
        <v>2019</v>
      </c>
      <c r="F80" s="23">
        <v>2020</v>
      </c>
      <c r="G80" s="23">
        <v>2021</v>
      </c>
      <c r="H80" s="7" t="s">
        <v>179</v>
      </c>
      <c r="I80" s="7" t="s">
        <v>180</v>
      </c>
      <c r="K80" s="107"/>
      <c r="L80" s="108"/>
    </row>
    <row r="81" spans="2:12" s="92" customFormat="1" x14ac:dyDescent="0.2">
      <c r="B81" s="91" t="s">
        <v>0</v>
      </c>
      <c r="C81" s="36">
        <f>'[1]1. Settori'!C31</f>
        <v>9259</v>
      </c>
      <c r="D81" s="36">
        <f>'[1]1. Settori'!D31</f>
        <v>9046</v>
      </c>
      <c r="E81" s="36">
        <f>'[1]1. Settori'!E31</f>
        <v>8761</v>
      </c>
      <c r="F81" s="36">
        <f>'[1]1. Settori'!F31</f>
        <v>8688</v>
      </c>
      <c r="G81" s="36">
        <f>'[1]1. Settori'!G31</f>
        <v>8709</v>
      </c>
      <c r="H81" s="36">
        <f>G81-C81</f>
        <v>-550</v>
      </c>
      <c r="I81" s="35">
        <f>(G81-C81)/C81</f>
        <v>-5.9401663246570903E-2</v>
      </c>
    </row>
    <row r="82" spans="2:12" s="92" customFormat="1" x14ac:dyDescent="0.2">
      <c r="B82" s="91" t="s">
        <v>1</v>
      </c>
      <c r="C82" s="36">
        <f>'[1]1. Settori'!C32</f>
        <v>3238</v>
      </c>
      <c r="D82" s="36">
        <f>'[1]1. Settori'!D32</f>
        <v>3302</v>
      </c>
      <c r="E82" s="36">
        <f>'[1]1. Settori'!E32</f>
        <v>3272</v>
      </c>
      <c r="F82" s="36">
        <f>'[1]1. Settori'!F32</f>
        <v>3284</v>
      </c>
      <c r="G82" s="36">
        <f>'[1]1. Settori'!G32</f>
        <v>3299</v>
      </c>
      <c r="H82" s="36">
        <f>G82-C82</f>
        <v>61</v>
      </c>
      <c r="I82" s="35">
        <f>(G82-C82)/C82</f>
        <v>1.8838789376158124E-2</v>
      </c>
    </row>
    <row r="83" spans="2:12" s="92" customFormat="1" x14ac:dyDescent="0.2">
      <c r="B83" s="91" t="s">
        <v>2</v>
      </c>
      <c r="C83" s="36">
        <f>'[1]1. Settori'!C33</f>
        <v>9940</v>
      </c>
      <c r="D83" s="36">
        <f>'[1]1. Settori'!D33</f>
        <v>9971</v>
      </c>
      <c r="E83" s="36">
        <f>'[1]1. Settori'!E33</f>
        <v>10017</v>
      </c>
      <c r="F83" s="36">
        <f>'[1]1. Settori'!F33</f>
        <v>10103</v>
      </c>
      <c r="G83" s="36">
        <f>'[1]1. Settori'!G33</f>
        <v>10251</v>
      </c>
      <c r="H83" s="36">
        <f>G83-C83</f>
        <v>311</v>
      </c>
      <c r="I83" s="35">
        <f>(G83-C83)/C83</f>
        <v>3.1287726358148894E-2</v>
      </c>
    </row>
    <row r="84" spans="2:12" s="92" customFormat="1" x14ac:dyDescent="0.2">
      <c r="B84" s="109" t="s">
        <v>31</v>
      </c>
      <c r="C84" s="21">
        <f t="shared" ref="C84" si="15">SUM(C81:C83)</f>
        <v>22437</v>
      </c>
      <c r="D84" s="21">
        <f t="shared" ref="D84:G84" si="16">SUM(D81:D83)</f>
        <v>22319</v>
      </c>
      <c r="E84" s="21">
        <f t="shared" si="16"/>
        <v>22050</v>
      </c>
      <c r="F84" s="21">
        <f t="shared" si="16"/>
        <v>22075</v>
      </c>
      <c r="G84" s="21">
        <f t="shared" si="16"/>
        <v>22259</v>
      </c>
      <c r="H84" s="21">
        <f>G84-C84</f>
        <v>-178</v>
      </c>
      <c r="I84" s="110">
        <f>(G84-C84)/C84</f>
        <v>-7.9333244194856704E-3</v>
      </c>
    </row>
    <row r="85" spans="2:12" s="92" customFormat="1" ht="24.95" customHeight="1" x14ac:dyDescent="0.2">
      <c r="B85" s="111" t="s">
        <v>55</v>
      </c>
      <c r="C85" s="33"/>
      <c r="D85" s="33"/>
      <c r="E85" s="33"/>
      <c r="F85" s="33"/>
      <c r="G85" s="33"/>
      <c r="H85" s="33"/>
      <c r="I85" s="112"/>
      <c r="K85" s="36"/>
      <c r="L85" s="35"/>
    </row>
    <row r="86" spans="2:12" s="92" customFormat="1" x14ac:dyDescent="0.2">
      <c r="K86" s="91"/>
      <c r="L86" s="91"/>
    </row>
    <row r="87" spans="2:12" s="92" customFormat="1" x14ac:dyDescent="0.2">
      <c r="B87" s="52"/>
      <c r="C87" s="52">
        <v>2017</v>
      </c>
      <c r="D87" s="52">
        <v>2018</v>
      </c>
      <c r="E87" s="52">
        <v>2019</v>
      </c>
      <c r="F87" s="52">
        <v>2020</v>
      </c>
      <c r="G87" s="136">
        <v>2021</v>
      </c>
      <c r="H87" s="90"/>
      <c r="K87" s="91"/>
      <c r="L87" s="91"/>
    </row>
    <row r="88" spans="2:12" s="92" customFormat="1" x14ac:dyDescent="0.2">
      <c r="B88" s="52" t="s">
        <v>0</v>
      </c>
      <c r="C88" s="122">
        <f t="shared" ref="C88:E88" si="17">C81/$C$81*100</f>
        <v>100</v>
      </c>
      <c r="D88" s="122">
        <f t="shared" si="17"/>
        <v>97.699535586996433</v>
      </c>
      <c r="E88" s="122">
        <f t="shared" si="17"/>
        <v>94.621449400583217</v>
      </c>
      <c r="F88" s="122">
        <f>F81/$C$81*100</f>
        <v>93.833027324765098</v>
      </c>
      <c r="G88" s="122">
        <f>G81/$C$81*100</f>
        <v>94.059833675342901</v>
      </c>
      <c r="H88" s="90"/>
      <c r="K88" s="91"/>
      <c r="L88" s="91"/>
    </row>
    <row r="89" spans="2:12" s="92" customFormat="1" x14ac:dyDescent="0.2">
      <c r="B89" s="52" t="s">
        <v>1</v>
      </c>
      <c r="C89" s="122">
        <f t="shared" ref="C89:E89" si="18">C82/$C$82*100</f>
        <v>100</v>
      </c>
      <c r="D89" s="122">
        <f t="shared" si="18"/>
        <v>101.97652872143298</v>
      </c>
      <c r="E89" s="122">
        <f t="shared" si="18"/>
        <v>101.05003088326127</v>
      </c>
      <c r="F89" s="122">
        <f>F82/$C$82*100</f>
        <v>101.42063001852996</v>
      </c>
      <c r="G89" s="122">
        <f>G82/$C$82*100</f>
        <v>101.88387893761582</v>
      </c>
      <c r="H89" s="90"/>
      <c r="K89" s="91"/>
      <c r="L89" s="91"/>
    </row>
    <row r="90" spans="2:12" s="92" customFormat="1" x14ac:dyDescent="0.2">
      <c r="B90" s="52" t="s">
        <v>2</v>
      </c>
      <c r="C90" s="122">
        <f t="shared" ref="C90:E90" si="19">C83/$C$83*100</f>
        <v>100</v>
      </c>
      <c r="D90" s="122">
        <f t="shared" si="19"/>
        <v>100.31187122736418</v>
      </c>
      <c r="E90" s="122">
        <f t="shared" si="19"/>
        <v>100.77464788732395</v>
      </c>
      <c r="F90" s="122">
        <f>F83/$C$83*100</f>
        <v>101.63983903420524</v>
      </c>
      <c r="G90" s="122">
        <f>G83/$C$83*100</f>
        <v>103.12877263581488</v>
      </c>
      <c r="H90" s="90"/>
      <c r="K90" s="91"/>
      <c r="L90" s="91"/>
    </row>
    <row r="91" spans="2:12" s="92" customFormat="1" x14ac:dyDescent="0.2">
      <c r="K91" s="91"/>
      <c r="L91" s="91"/>
    </row>
    <row r="92" spans="2:12" s="92" customFormat="1" x14ac:dyDescent="0.2">
      <c r="K92" s="91"/>
      <c r="L92" s="91"/>
    </row>
    <row r="93" spans="2:12" s="92" customFormat="1" ht="24.95" customHeight="1" x14ac:dyDescent="0.2">
      <c r="B93" s="94" t="s">
        <v>243</v>
      </c>
      <c r="K93" s="91"/>
      <c r="L93" s="91"/>
    </row>
    <row r="94" spans="2:12" s="92" customFormat="1" ht="25.5" x14ac:dyDescent="0.2">
      <c r="B94" s="97" t="s">
        <v>26</v>
      </c>
      <c r="C94" s="23">
        <v>2017</v>
      </c>
      <c r="D94" s="23">
        <v>2018</v>
      </c>
      <c r="E94" s="23">
        <v>2019</v>
      </c>
      <c r="F94" s="23">
        <v>2020</v>
      </c>
      <c r="G94" s="23">
        <v>2021</v>
      </c>
      <c r="H94" s="7" t="s">
        <v>179</v>
      </c>
      <c r="I94" s="7" t="s">
        <v>180</v>
      </c>
      <c r="K94" s="107"/>
      <c r="L94" s="108"/>
    </row>
    <row r="95" spans="2:12" s="92" customFormat="1" x14ac:dyDescent="0.2">
      <c r="B95" s="91" t="s">
        <v>0</v>
      </c>
      <c r="C95" s="36">
        <f>'[1]1. Settori'!C40</f>
        <v>4097</v>
      </c>
      <c r="D95" s="36">
        <f>'[1]1. Settori'!D40</f>
        <v>4079</v>
      </c>
      <c r="E95" s="36">
        <f>'[1]1. Settori'!E40</f>
        <v>3993</v>
      </c>
      <c r="F95" s="36">
        <f>'[1]1. Settori'!F40</f>
        <v>3929</v>
      </c>
      <c r="G95" s="36">
        <f>'[1]1. Settori'!G40</f>
        <v>3926</v>
      </c>
      <c r="H95" s="36">
        <f>G95-C95</f>
        <v>-171</v>
      </c>
      <c r="I95" s="35">
        <f>(G95-C95)/C95</f>
        <v>-4.1737856968513544E-2</v>
      </c>
    </row>
    <row r="96" spans="2:12" s="92" customFormat="1" x14ac:dyDescent="0.2">
      <c r="B96" s="91" t="s">
        <v>1</v>
      </c>
      <c r="C96" s="36">
        <f>'[1]1. Settori'!C41</f>
        <v>2234</v>
      </c>
      <c r="D96" s="36">
        <f>'[1]1. Settori'!D41</f>
        <v>2267</v>
      </c>
      <c r="E96" s="36">
        <f>'[1]1. Settori'!E41</f>
        <v>2334</v>
      </c>
      <c r="F96" s="36">
        <f>'[1]1. Settori'!F41</f>
        <v>2340</v>
      </c>
      <c r="G96" s="36">
        <f>'[1]1. Settori'!G41</f>
        <v>2352</v>
      </c>
      <c r="H96" s="36">
        <f>G96-C96</f>
        <v>118</v>
      </c>
      <c r="I96" s="35">
        <f>(G96-C96)/C96</f>
        <v>5.2820053715308866E-2</v>
      </c>
    </row>
    <row r="97" spans="2:12" s="92" customFormat="1" x14ac:dyDescent="0.2">
      <c r="B97" s="91" t="s">
        <v>2</v>
      </c>
      <c r="C97" s="36">
        <f>'[1]1. Settori'!C42</f>
        <v>3552</v>
      </c>
      <c r="D97" s="36">
        <f>'[1]1. Settori'!D42</f>
        <v>3600</v>
      </c>
      <c r="E97" s="36">
        <f>'[1]1. Settori'!E42</f>
        <v>3611</v>
      </c>
      <c r="F97" s="36">
        <f>'[1]1. Settori'!F42</f>
        <v>3633</v>
      </c>
      <c r="G97" s="36">
        <f>'[1]1. Settori'!G42</f>
        <v>3676</v>
      </c>
      <c r="H97" s="36">
        <f>G97-C97</f>
        <v>124</v>
      </c>
      <c r="I97" s="35">
        <f>(G97-C97)/C97</f>
        <v>3.4909909909909907E-2</v>
      </c>
    </row>
    <row r="98" spans="2:12" s="92" customFormat="1" x14ac:dyDescent="0.2">
      <c r="B98" s="109" t="s">
        <v>31</v>
      </c>
      <c r="C98" s="21">
        <f t="shared" ref="C98" si="20">SUM(C95:C97)</f>
        <v>9883</v>
      </c>
      <c r="D98" s="21">
        <f t="shared" ref="D98:G98" si="21">SUM(D95:D97)</f>
        <v>9946</v>
      </c>
      <c r="E98" s="21">
        <f t="shared" si="21"/>
        <v>9938</v>
      </c>
      <c r="F98" s="21">
        <f t="shared" si="21"/>
        <v>9902</v>
      </c>
      <c r="G98" s="21">
        <f t="shared" si="21"/>
        <v>9954</v>
      </c>
      <c r="H98" s="21">
        <f>G98-C98</f>
        <v>71</v>
      </c>
      <c r="I98" s="110">
        <f>(G98-C98)/C98</f>
        <v>7.1840534250733586E-3</v>
      </c>
    </row>
    <row r="99" spans="2:12" s="92" customFormat="1" ht="24.95" customHeight="1" x14ac:dyDescent="0.2">
      <c r="B99" s="111" t="s">
        <v>55</v>
      </c>
      <c r="C99" s="33"/>
      <c r="D99" s="33"/>
      <c r="E99" s="33"/>
      <c r="F99" s="33"/>
      <c r="G99" s="33"/>
      <c r="H99" s="33"/>
      <c r="I99" s="112"/>
      <c r="K99" s="36"/>
      <c r="L99" s="35"/>
    </row>
    <row r="100" spans="2:12" s="92" customFormat="1" x14ac:dyDescent="0.2">
      <c r="B100" s="90"/>
      <c r="C100" s="90"/>
      <c r="D100" s="90"/>
      <c r="E100" s="90"/>
      <c r="F100" s="90"/>
      <c r="G100" s="90"/>
      <c r="H100" s="90"/>
      <c r="K100" s="91"/>
      <c r="L100" s="91"/>
    </row>
    <row r="101" spans="2:12" s="92" customFormat="1" x14ac:dyDescent="0.2">
      <c r="B101" s="52"/>
      <c r="C101" s="52">
        <v>2017</v>
      </c>
      <c r="D101" s="52">
        <v>2018</v>
      </c>
      <c r="E101" s="52">
        <v>2019</v>
      </c>
      <c r="F101" s="52">
        <v>2020</v>
      </c>
      <c r="G101" s="136">
        <v>2021</v>
      </c>
      <c r="H101" s="90"/>
      <c r="K101" s="91"/>
      <c r="L101" s="91"/>
    </row>
    <row r="102" spans="2:12" s="92" customFormat="1" x14ac:dyDescent="0.2">
      <c r="B102" s="52" t="s">
        <v>0</v>
      </c>
      <c r="C102" s="122">
        <f t="shared" ref="C102:E102" si="22">C95/$C$95*100</f>
        <v>100</v>
      </c>
      <c r="D102" s="122">
        <f t="shared" si="22"/>
        <v>99.560654137173543</v>
      </c>
      <c r="E102" s="122">
        <f t="shared" si="22"/>
        <v>97.46155723700268</v>
      </c>
      <c r="F102" s="122">
        <f>F95/$C$95*100</f>
        <v>95.899438613619722</v>
      </c>
      <c r="G102" s="122">
        <f>G95/$C$95*100</f>
        <v>95.826214303148646</v>
      </c>
      <c r="H102" s="90"/>
      <c r="K102" s="91"/>
      <c r="L102" s="91"/>
    </row>
    <row r="103" spans="2:12" s="92" customFormat="1" x14ac:dyDescent="0.2">
      <c r="B103" s="52" t="s">
        <v>1</v>
      </c>
      <c r="C103" s="122">
        <f t="shared" ref="C103:E103" si="23">C96/$C$96*100</f>
        <v>100</v>
      </c>
      <c r="D103" s="122">
        <f t="shared" si="23"/>
        <v>101.47717099373321</v>
      </c>
      <c r="E103" s="122">
        <f t="shared" si="23"/>
        <v>104.47627573858549</v>
      </c>
      <c r="F103" s="122">
        <f>F96/$C$96*100</f>
        <v>104.74485228290062</v>
      </c>
      <c r="G103" s="122">
        <f>G96/$C$96*100</f>
        <v>105.2820053715309</v>
      </c>
      <c r="H103" s="90"/>
      <c r="K103" s="91"/>
      <c r="L103" s="91"/>
    </row>
    <row r="104" spans="2:12" s="92" customFormat="1" x14ac:dyDescent="0.2">
      <c r="B104" s="52" t="s">
        <v>2</v>
      </c>
      <c r="C104" s="122">
        <f t="shared" ref="C104:E104" si="24">C97/$C$97*100</f>
        <v>100</v>
      </c>
      <c r="D104" s="122">
        <f t="shared" si="24"/>
        <v>101.35135135135135</v>
      </c>
      <c r="E104" s="122">
        <f t="shared" si="24"/>
        <v>101.66103603603605</v>
      </c>
      <c r="F104" s="122">
        <f>F97/$C$97*100</f>
        <v>102.28040540540539</v>
      </c>
      <c r="G104" s="122">
        <f>G97/$C$97*100</f>
        <v>103.49099099099099</v>
      </c>
      <c r="H104" s="122"/>
      <c r="K104" s="36"/>
      <c r="L104" s="91"/>
    </row>
    <row r="105" spans="2:12" s="92" customFormat="1" x14ac:dyDescent="0.2">
      <c r="B105" s="90"/>
      <c r="C105" s="90"/>
      <c r="D105" s="90"/>
      <c r="E105" s="90"/>
      <c r="F105" s="90"/>
      <c r="G105" s="90"/>
      <c r="H105" s="90"/>
      <c r="K105" s="91"/>
      <c r="L105" s="91"/>
    </row>
    <row r="106" spans="2:12" s="92" customFormat="1" x14ac:dyDescent="0.2">
      <c r="K106" s="91"/>
      <c r="L106" s="91"/>
    </row>
    <row r="107" spans="2:12" s="92" customFormat="1" ht="24.95" customHeight="1" x14ac:dyDescent="0.2">
      <c r="B107" s="94" t="s">
        <v>244</v>
      </c>
      <c r="K107" s="91"/>
      <c r="L107" s="91"/>
    </row>
    <row r="108" spans="2:12" s="92" customFormat="1" ht="25.5" x14ac:dyDescent="0.2">
      <c r="B108" s="97" t="s">
        <v>27</v>
      </c>
      <c r="C108" s="23">
        <v>2017</v>
      </c>
      <c r="D108" s="23">
        <v>2018</v>
      </c>
      <c r="E108" s="23">
        <v>2019</v>
      </c>
      <c r="F108" s="23">
        <v>2020</v>
      </c>
      <c r="G108" s="23">
        <v>2021</v>
      </c>
      <c r="H108" s="7" t="s">
        <v>179</v>
      </c>
      <c r="I108" s="7" t="s">
        <v>180</v>
      </c>
      <c r="K108" s="107"/>
      <c r="L108" s="108"/>
    </row>
    <row r="109" spans="2:12" s="92" customFormat="1" x14ac:dyDescent="0.2">
      <c r="B109" s="91" t="s">
        <v>0</v>
      </c>
      <c r="C109" s="36">
        <f>'[1]1. Settori'!C49</f>
        <v>5009</v>
      </c>
      <c r="D109" s="36">
        <f>'[1]1. Settori'!D49</f>
        <v>4940</v>
      </c>
      <c r="E109" s="36">
        <f>'[1]1. Settori'!E49</f>
        <v>4847</v>
      </c>
      <c r="F109" s="36">
        <f>'[1]1. Settori'!F49</f>
        <v>4799</v>
      </c>
      <c r="G109" s="36">
        <f>'[1]1. Settori'!G49</f>
        <v>4717</v>
      </c>
      <c r="H109" s="36">
        <f>G109-C109</f>
        <v>-292</v>
      </c>
      <c r="I109" s="35">
        <f>(G109-C109)/C109</f>
        <v>-5.8295068876023155E-2</v>
      </c>
    </row>
    <row r="110" spans="2:12" s="92" customFormat="1" x14ac:dyDescent="0.2">
      <c r="B110" s="91" t="s">
        <v>1</v>
      </c>
      <c r="C110" s="36">
        <f>'[1]1. Settori'!C50</f>
        <v>1628</v>
      </c>
      <c r="D110" s="36">
        <f>'[1]1. Settori'!D50</f>
        <v>1635</v>
      </c>
      <c r="E110" s="36">
        <f>'[1]1. Settori'!E50</f>
        <v>1656</v>
      </c>
      <c r="F110" s="36">
        <f>'[1]1. Settori'!F50</f>
        <v>1658</v>
      </c>
      <c r="G110" s="36">
        <f>'[1]1. Settori'!G50</f>
        <v>1641</v>
      </c>
      <c r="H110" s="36">
        <f>G110-C110</f>
        <v>13</v>
      </c>
      <c r="I110" s="35">
        <f>(G110-C110)/C110</f>
        <v>7.9852579852579854E-3</v>
      </c>
    </row>
    <row r="111" spans="2:12" s="92" customFormat="1" x14ac:dyDescent="0.2">
      <c r="B111" s="91" t="s">
        <v>2</v>
      </c>
      <c r="C111" s="36">
        <f>'[1]1. Settori'!C51</f>
        <v>3980</v>
      </c>
      <c r="D111" s="36">
        <f>'[1]1. Settori'!D51</f>
        <v>4015</v>
      </c>
      <c r="E111" s="36">
        <f>'[1]1. Settori'!E51</f>
        <v>4070</v>
      </c>
      <c r="F111" s="36">
        <f>'[1]1. Settori'!F51</f>
        <v>4054</v>
      </c>
      <c r="G111" s="36">
        <f>'[1]1. Settori'!G51</f>
        <v>4112</v>
      </c>
      <c r="H111" s="36">
        <f>G111-C111</f>
        <v>132</v>
      </c>
      <c r="I111" s="35">
        <f>(G111-C111)/C111</f>
        <v>3.3165829145728645E-2</v>
      </c>
    </row>
    <row r="112" spans="2:12" s="92" customFormat="1" x14ac:dyDescent="0.2">
      <c r="B112" s="109" t="s">
        <v>31</v>
      </c>
      <c r="C112" s="21">
        <f t="shared" ref="C112" si="25">SUM(C109:C111)</f>
        <v>10617</v>
      </c>
      <c r="D112" s="21">
        <f t="shared" ref="D112:G112" si="26">SUM(D109:D111)</f>
        <v>10590</v>
      </c>
      <c r="E112" s="21">
        <f t="shared" si="26"/>
        <v>10573</v>
      </c>
      <c r="F112" s="21">
        <f t="shared" si="26"/>
        <v>10511</v>
      </c>
      <c r="G112" s="21">
        <f t="shared" si="26"/>
        <v>10470</v>
      </c>
      <c r="H112" s="21">
        <f>G112-C112</f>
        <v>-147</v>
      </c>
      <c r="I112" s="110">
        <f>(G112-C112)/C112</f>
        <v>-1.3845719129697655E-2</v>
      </c>
    </row>
    <row r="113" spans="2:12" s="92" customFormat="1" ht="24.95" customHeight="1" x14ac:dyDescent="0.2">
      <c r="B113" s="111" t="s">
        <v>55</v>
      </c>
      <c r="C113" s="33"/>
      <c r="D113" s="33"/>
      <c r="E113" s="33"/>
      <c r="F113" s="33"/>
      <c r="G113" s="33"/>
      <c r="H113" s="33"/>
      <c r="I113" s="112"/>
      <c r="K113" s="36"/>
      <c r="L113" s="35"/>
    </row>
    <row r="114" spans="2:12" s="92" customFormat="1" x14ac:dyDescent="0.2">
      <c r="K114" s="91"/>
      <c r="L114" s="91"/>
    </row>
    <row r="115" spans="2:12" s="92" customFormat="1" x14ac:dyDescent="0.2">
      <c r="B115" s="52"/>
      <c r="C115" s="52">
        <v>2017</v>
      </c>
      <c r="D115" s="52">
        <v>2018</v>
      </c>
      <c r="E115" s="52">
        <v>2019</v>
      </c>
      <c r="F115" s="52">
        <v>2020</v>
      </c>
      <c r="G115" s="136">
        <v>2021</v>
      </c>
      <c r="H115" s="90"/>
      <c r="K115" s="91"/>
      <c r="L115" s="91"/>
    </row>
    <row r="116" spans="2:12" s="92" customFormat="1" x14ac:dyDescent="0.2">
      <c r="B116" s="52" t="s">
        <v>0</v>
      </c>
      <c r="C116" s="122">
        <f>C109/$C$109*100</f>
        <v>100</v>
      </c>
      <c r="D116" s="122">
        <f t="shared" ref="D116:E116" si="27">D109/$C$109*100</f>
        <v>98.622479536833694</v>
      </c>
      <c r="E116" s="122">
        <f t="shared" si="27"/>
        <v>96.765821521261728</v>
      </c>
      <c r="F116" s="122">
        <f>F109/$C$109*100</f>
        <v>95.807546416450379</v>
      </c>
      <c r="G116" s="122">
        <f>G109/$C$109*100</f>
        <v>94.170493112397679</v>
      </c>
      <c r="H116" s="90"/>
      <c r="K116" s="91"/>
      <c r="L116" s="91"/>
    </row>
    <row r="117" spans="2:12" s="92" customFormat="1" x14ac:dyDescent="0.2">
      <c r="B117" s="52" t="s">
        <v>1</v>
      </c>
      <c r="C117" s="122">
        <f>C110/$C$110*100</f>
        <v>100</v>
      </c>
      <c r="D117" s="122">
        <f t="shared" ref="D117:E117" si="28">D110/$C$110*100</f>
        <v>100.42997542997543</v>
      </c>
      <c r="E117" s="122">
        <f t="shared" si="28"/>
        <v>101.71990171990173</v>
      </c>
      <c r="F117" s="122">
        <f>F110/$C$110*100</f>
        <v>101.84275184275184</v>
      </c>
      <c r="G117" s="122">
        <f>G110/$C$110*100</f>
        <v>100.7985257985258</v>
      </c>
      <c r="H117" s="90"/>
      <c r="K117" s="91"/>
      <c r="L117" s="91"/>
    </row>
    <row r="118" spans="2:12" s="92" customFormat="1" x14ac:dyDescent="0.2">
      <c r="B118" s="52" t="s">
        <v>2</v>
      </c>
      <c r="C118" s="122">
        <f>C111/$C$111*100</f>
        <v>100</v>
      </c>
      <c r="D118" s="122">
        <f t="shared" ref="D118:E118" si="29">D111/$C$111*100</f>
        <v>100.87939698492463</v>
      </c>
      <c r="E118" s="122">
        <f t="shared" si="29"/>
        <v>102.26130653266333</v>
      </c>
      <c r="F118" s="122">
        <f>F111/$C$111*100</f>
        <v>101.85929648241205</v>
      </c>
      <c r="G118" s="122">
        <f>G111/$C$111*100</f>
        <v>103.31658291457286</v>
      </c>
      <c r="H118" s="90"/>
      <c r="K118" s="91"/>
      <c r="L118" s="91"/>
    </row>
    <row r="119" spans="2:12" s="92" customFormat="1" x14ac:dyDescent="0.2">
      <c r="B119" s="52"/>
      <c r="C119" s="52"/>
      <c r="D119" s="52"/>
      <c r="E119" s="52"/>
      <c r="F119" s="52"/>
      <c r="G119" s="52"/>
      <c r="H119" s="90"/>
    </row>
    <row r="120" spans="2:12" s="92" customFormat="1" x14ac:dyDescent="0.2">
      <c r="B120" s="90"/>
      <c r="C120" s="90"/>
      <c r="D120" s="90"/>
      <c r="E120" s="90"/>
      <c r="F120" s="90"/>
      <c r="G120" s="90"/>
      <c r="H120" s="90"/>
    </row>
    <row r="121" spans="2:12" s="92" customFormat="1" x14ac:dyDescent="0.2"/>
    <row r="122" spans="2:12" s="92" customFormat="1" x14ac:dyDescent="0.2"/>
    <row r="123" spans="2:12" s="92" customFormat="1" x14ac:dyDescent="0.2"/>
  </sheetData>
  <sheetProtection sheet="1" objects="1" scenarios="1"/>
  <mergeCells count="18">
    <mergeCell ref="B33:T35"/>
    <mergeCell ref="C12:J12"/>
    <mergeCell ref="E7:J7"/>
    <mergeCell ref="F21:N21"/>
    <mergeCell ref="C26:N26"/>
    <mergeCell ref="B21:B22"/>
    <mergeCell ref="C21:E22"/>
    <mergeCell ref="F22:H22"/>
    <mergeCell ref="I22:K22"/>
    <mergeCell ref="L22:N22"/>
    <mergeCell ref="O22:Q22"/>
    <mergeCell ref="B2:T4"/>
    <mergeCell ref="B7:B8"/>
    <mergeCell ref="C7:D8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2486-45B0-4133-B92A-AADF063783E2}">
  <sheetPr>
    <tabColor theme="0"/>
    <pageSetUpPr fitToPage="1"/>
  </sheetPr>
  <dimension ref="B1:AE128"/>
  <sheetViews>
    <sheetView zoomScaleNormal="100" zoomScalePageLayoutView="125" workbookViewId="0">
      <selection activeCell="B45" sqref="B45:G49"/>
    </sheetView>
  </sheetViews>
  <sheetFormatPr defaultColWidth="8.75" defaultRowHeight="12.75" x14ac:dyDescent="0.2"/>
  <cols>
    <col min="1" max="1" width="4.125" style="1" customWidth="1"/>
    <col min="2" max="2" width="27.62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1" spans="2:31" x14ac:dyDescent="0.2">
      <c r="V1" s="90"/>
      <c r="W1" s="90"/>
      <c r="X1" s="90"/>
      <c r="Y1" s="90"/>
      <c r="Z1" s="90"/>
    </row>
    <row r="2" spans="2:31" ht="15" customHeight="1" x14ac:dyDescent="0.2">
      <c r="B2" s="149" t="s">
        <v>192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V2" s="52" t="s">
        <v>56</v>
      </c>
      <c r="W2" s="52"/>
      <c r="X2" s="52"/>
      <c r="Y2" s="52"/>
      <c r="Z2" s="52"/>
      <c r="AA2" s="90"/>
      <c r="AB2" s="92"/>
      <c r="AC2" s="92"/>
      <c r="AD2" s="92"/>
      <c r="AE2" s="92"/>
    </row>
    <row r="3" spans="2:31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V3" s="52"/>
      <c r="W3" s="52"/>
      <c r="X3" s="52"/>
      <c r="Y3" s="52"/>
      <c r="Z3" s="52"/>
      <c r="AA3" s="90"/>
      <c r="AB3" s="92"/>
      <c r="AC3" s="92"/>
      <c r="AD3" s="92"/>
      <c r="AE3" s="92"/>
    </row>
    <row r="4" spans="2:31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V4" s="52"/>
      <c r="W4" s="52"/>
      <c r="X4" s="52"/>
      <c r="Y4" s="52"/>
      <c r="Z4" s="52"/>
      <c r="AA4" s="90"/>
      <c r="AB4" s="92"/>
      <c r="AC4" s="92"/>
      <c r="AD4" s="92"/>
      <c r="AE4" s="92"/>
    </row>
    <row r="5" spans="2:31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52"/>
      <c r="W5" s="52"/>
      <c r="X5" s="52"/>
      <c r="Y5" s="52"/>
      <c r="Z5" s="52"/>
      <c r="AA5" s="90"/>
      <c r="AB5" s="92"/>
      <c r="AC5" s="92"/>
      <c r="AD5" s="92"/>
      <c r="AE5" s="92"/>
    </row>
    <row r="6" spans="2:31" s="5" customFormat="1" ht="24.95" customHeight="1" x14ac:dyDescent="0.2">
      <c r="B6" s="3" t="s">
        <v>211</v>
      </c>
      <c r="C6" s="4"/>
      <c r="D6" s="4"/>
      <c r="E6" s="4"/>
      <c r="F6" s="4"/>
      <c r="G6" s="4"/>
      <c r="H6" s="4"/>
      <c r="I6" s="4"/>
      <c r="J6" s="4"/>
      <c r="K6" s="37"/>
      <c r="L6" s="37"/>
      <c r="V6" s="120"/>
      <c r="W6" s="120"/>
      <c r="X6" s="120"/>
      <c r="Y6" s="120"/>
      <c r="Z6" s="120"/>
      <c r="AA6" s="123"/>
      <c r="AB6" s="96"/>
      <c r="AC6" s="96"/>
      <c r="AD6" s="96"/>
      <c r="AE6" s="96"/>
    </row>
    <row r="7" spans="2:31" ht="15" customHeight="1" x14ac:dyDescent="0.2">
      <c r="B7" s="159" t="s">
        <v>54</v>
      </c>
      <c r="C7" s="161" t="s">
        <v>34</v>
      </c>
      <c r="D7" s="161"/>
      <c r="E7" s="166" t="s">
        <v>16</v>
      </c>
      <c r="F7" s="166"/>
      <c r="G7" s="166"/>
      <c r="H7" s="166"/>
      <c r="I7" s="166"/>
      <c r="J7" s="166"/>
      <c r="K7" s="17"/>
      <c r="L7" s="17"/>
      <c r="V7" s="52" t="s">
        <v>33</v>
      </c>
      <c r="W7" s="52"/>
      <c r="X7" s="52"/>
      <c r="Y7" s="52"/>
      <c r="Z7" s="52"/>
      <c r="AA7" s="90"/>
      <c r="AB7" s="92"/>
      <c r="AC7" s="92"/>
      <c r="AD7" s="92"/>
      <c r="AE7" s="92"/>
    </row>
    <row r="8" spans="2:31" ht="42" customHeight="1" x14ac:dyDescent="0.2">
      <c r="B8" s="160"/>
      <c r="C8" s="162"/>
      <c r="D8" s="162"/>
      <c r="E8" s="163" t="s">
        <v>69</v>
      </c>
      <c r="F8" s="163"/>
      <c r="G8" s="169" t="s">
        <v>62</v>
      </c>
      <c r="H8" s="169"/>
      <c r="I8" s="169" t="s">
        <v>63</v>
      </c>
      <c r="J8" s="169"/>
      <c r="K8" s="164"/>
      <c r="L8" s="164"/>
      <c r="V8" s="52"/>
      <c r="W8" s="52"/>
      <c r="X8" s="52"/>
      <c r="Y8" s="52"/>
      <c r="Z8" s="52"/>
      <c r="AA8" s="90"/>
      <c r="AB8" s="92"/>
      <c r="AC8" s="92"/>
      <c r="AD8" s="92"/>
      <c r="AE8" s="92"/>
    </row>
    <row r="9" spans="2:31" ht="35.25" customHeight="1" x14ac:dyDescent="0.2">
      <c r="B9" s="6"/>
      <c r="C9" s="98" t="s">
        <v>189</v>
      </c>
      <c r="D9" s="7" t="s">
        <v>9</v>
      </c>
      <c r="E9" s="98" t="s">
        <v>189</v>
      </c>
      <c r="F9" s="7" t="s">
        <v>9</v>
      </c>
      <c r="G9" s="98" t="s">
        <v>189</v>
      </c>
      <c r="H9" s="7" t="s">
        <v>9</v>
      </c>
      <c r="I9" s="98" t="s">
        <v>189</v>
      </c>
      <c r="J9" s="7" t="s">
        <v>9</v>
      </c>
      <c r="K9" s="34"/>
      <c r="L9" s="25"/>
      <c r="V9" s="52"/>
      <c r="W9" s="121" t="s">
        <v>69</v>
      </c>
      <c r="X9" s="52" t="s">
        <v>64</v>
      </c>
      <c r="Y9" s="52" t="s">
        <v>65</v>
      </c>
      <c r="Z9" s="121"/>
      <c r="AA9" s="90"/>
      <c r="AB9" s="92"/>
      <c r="AC9" s="92"/>
      <c r="AD9" s="92"/>
      <c r="AE9" s="92"/>
    </row>
    <row r="10" spans="2:31" x14ac:dyDescent="0.2">
      <c r="B10" s="1" t="s">
        <v>17</v>
      </c>
      <c r="C10" s="47">
        <f>$G$42</f>
        <v>303057</v>
      </c>
      <c r="D10" s="66">
        <v>1</v>
      </c>
      <c r="E10" s="47">
        <f>$G$39</f>
        <v>234609</v>
      </c>
      <c r="F10" s="67">
        <f>E10/$C$10</f>
        <v>0.77414149813401434</v>
      </c>
      <c r="G10" s="47">
        <f>$G$40</f>
        <v>42542</v>
      </c>
      <c r="H10" s="67">
        <f>G10/$C$10</f>
        <v>0.14037623285388556</v>
      </c>
      <c r="I10" s="47">
        <f>$G$41</f>
        <v>25906</v>
      </c>
      <c r="J10" s="67">
        <f>I10/$C$10</f>
        <v>8.5482269012100029E-2</v>
      </c>
      <c r="K10" s="30"/>
      <c r="L10" s="18"/>
      <c r="N10" s="1" t="s">
        <v>57</v>
      </c>
      <c r="V10" s="52" t="s">
        <v>18</v>
      </c>
      <c r="W10" s="122">
        <f>$E$11</f>
        <v>41138</v>
      </c>
      <c r="X10" s="122">
        <f>$G$11</f>
        <v>6312</v>
      </c>
      <c r="Y10" s="122">
        <f>$I$11</f>
        <v>7006</v>
      </c>
      <c r="Z10" s="122"/>
      <c r="AA10" s="90"/>
      <c r="AB10" s="92"/>
      <c r="AC10" s="92"/>
      <c r="AD10" s="92"/>
      <c r="AE10" s="92"/>
    </row>
    <row r="11" spans="2:31" x14ac:dyDescent="0.2">
      <c r="B11" s="1" t="s">
        <v>18</v>
      </c>
      <c r="C11" s="47">
        <f>$G$56</f>
        <v>54456</v>
      </c>
      <c r="D11" s="68">
        <v>1</v>
      </c>
      <c r="E11" s="47">
        <f>$G$53</f>
        <v>41138</v>
      </c>
      <c r="F11" s="46">
        <f>E11/$C$11</f>
        <v>0.75543558101953867</v>
      </c>
      <c r="G11" s="47">
        <f>$G$54</f>
        <v>6312</v>
      </c>
      <c r="H11" s="46">
        <f>G11/$C$11</f>
        <v>0.11591009255178493</v>
      </c>
      <c r="I11" s="47">
        <f>$G$55</f>
        <v>7006</v>
      </c>
      <c r="J11" s="46">
        <f>I11/$C$11</f>
        <v>0.12865432642867636</v>
      </c>
      <c r="K11" s="30"/>
      <c r="L11" s="18"/>
      <c r="V11" s="52"/>
      <c r="W11" s="52"/>
      <c r="X11" s="52"/>
      <c r="Y11" s="52"/>
      <c r="Z11" s="52"/>
      <c r="AA11" s="90"/>
      <c r="AB11" s="92"/>
      <c r="AC11" s="92"/>
      <c r="AD11" s="92"/>
      <c r="AE11" s="92"/>
    </row>
    <row r="12" spans="2:31" ht="15" customHeight="1" x14ac:dyDescent="0.2">
      <c r="B12" s="12"/>
      <c r="C12" s="165" t="s">
        <v>28</v>
      </c>
      <c r="D12" s="165"/>
      <c r="E12" s="165"/>
      <c r="F12" s="165"/>
      <c r="G12" s="165"/>
      <c r="H12" s="165"/>
      <c r="I12" s="165"/>
      <c r="J12" s="165"/>
      <c r="K12" s="19"/>
      <c r="L12" s="19"/>
      <c r="V12" s="52"/>
      <c r="W12" s="52"/>
      <c r="X12" s="52"/>
      <c r="Y12" s="52"/>
      <c r="Z12" s="52"/>
      <c r="AA12" s="90"/>
      <c r="AB12" s="92"/>
      <c r="AC12" s="92"/>
      <c r="AD12" s="92"/>
      <c r="AE12" s="92"/>
    </row>
    <row r="13" spans="2:31" ht="15" customHeight="1" x14ac:dyDescent="0.2">
      <c r="B13" s="1" t="s">
        <v>61</v>
      </c>
      <c r="C13" s="47">
        <f>$G$70</f>
        <v>11773</v>
      </c>
      <c r="D13" s="66">
        <v>1</v>
      </c>
      <c r="E13" s="47">
        <f>$G$67</f>
        <v>9220</v>
      </c>
      <c r="F13" s="67">
        <f>E13/$C$13</f>
        <v>0.78314788074407538</v>
      </c>
      <c r="G13" s="47">
        <f>$G$68</f>
        <v>1351</v>
      </c>
      <c r="H13" s="67">
        <f>G13/$C$13</f>
        <v>0.11475409836065574</v>
      </c>
      <c r="I13" s="47">
        <f>$G$69</f>
        <v>1202</v>
      </c>
      <c r="J13" s="67">
        <f>I13/$C$13</f>
        <v>0.10209802089526883</v>
      </c>
      <c r="K13" s="30"/>
      <c r="L13" s="18"/>
      <c r="V13" s="90"/>
      <c r="W13" s="90"/>
      <c r="X13" s="90"/>
      <c r="Y13" s="90"/>
      <c r="Z13" s="90"/>
      <c r="AA13" s="90"/>
      <c r="AB13" s="92"/>
      <c r="AC13" s="92"/>
      <c r="AD13" s="92"/>
      <c r="AE13" s="92"/>
    </row>
    <row r="14" spans="2:31" x14ac:dyDescent="0.2">
      <c r="B14" s="1" t="s">
        <v>19</v>
      </c>
      <c r="C14" s="47">
        <f>$G$84</f>
        <v>22259</v>
      </c>
      <c r="D14" s="66">
        <v>1</v>
      </c>
      <c r="E14" s="47">
        <f>$G$81</f>
        <v>16622</v>
      </c>
      <c r="F14" s="67">
        <f>E14/$C$14</f>
        <v>0.74675412192820878</v>
      </c>
      <c r="G14" s="47">
        <f>$G$82</f>
        <v>2464</v>
      </c>
      <c r="H14" s="67">
        <f>G14/$C$14</f>
        <v>0.11069679680129386</v>
      </c>
      <c r="I14" s="47">
        <f>$G$83</f>
        <v>3173</v>
      </c>
      <c r="J14" s="67">
        <f>I14/$C$14</f>
        <v>0.14254908127049731</v>
      </c>
      <c r="K14" s="30"/>
      <c r="L14" s="18"/>
      <c r="P14" s="1" t="s">
        <v>59</v>
      </c>
      <c r="R14" s="1" t="s">
        <v>22</v>
      </c>
      <c r="V14" s="92"/>
      <c r="W14" s="92"/>
      <c r="X14" s="92"/>
      <c r="Y14" s="92"/>
      <c r="Z14" s="92"/>
      <c r="AA14" s="92"/>
      <c r="AB14" s="92"/>
      <c r="AC14" s="92"/>
      <c r="AD14" s="92"/>
      <c r="AE14" s="92"/>
    </row>
    <row r="15" spans="2:31" x14ac:dyDescent="0.2">
      <c r="B15" s="1" t="s">
        <v>20</v>
      </c>
      <c r="C15" s="47">
        <f>$G$98</f>
        <v>9954</v>
      </c>
      <c r="D15" s="66">
        <v>1</v>
      </c>
      <c r="E15" s="47">
        <f>$G$95</f>
        <v>7352</v>
      </c>
      <c r="F15" s="67">
        <f>E15/$C$15</f>
        <v>0.73859754872413097</v>
      </c>
      <c r="G15" s="47">
        <f>$G$96</f>
        <v>1424</v>
      </c>
      <c r="H15" s="67">
        <f>G15/$C$15</f>
        <v>0.14305806710870003</v>
      </c>
      <c r="I15" s="47">
        <f>$G$97</f>
        <v>1178</v>
      </c>
      <c r="J15" s="67">
        <f>I15/$C$15</f>
        <v>0.11834438416716898</v>
      </c>
      <c r="K15" s="30"/>
      <c r="L15" s="18"/>
      <c r="V15" s="92"/>
      <c r="W15" s="92"/>
      <c r="X15" s="92"/>
      <c r="Y15" s="92"/>
      <c r="Z15" s="92"/>
      <c r="AA15" s="92"/>
      <c r="AB15" s="92"/>
      <c r="AC15" s="92"/>
      <c r="AD15" s="92"/>
      <c r="AE15" s="92"/>
    </row>
    <row r="16" spans="2:31" x14ac:dyDescent="0.2">
      <c r="B16" s="13" t="s">
        <v>21</v>
      </c>
      <c r="C16" s="28">
        <f>$G$112</f>
        <v>10470</v>
      </c>
      <c r="D16" s="68">
        <v>1</v>
      </c>
      <c r="E16" s="28">
        <f>$G$109</f>
        <v>7944</v>
      </c>
      <c r="F16" s="46">
        <f>E16/$C$16</f>
        <v>0.7587392550143266</v>
      </c>
      <c r="G16" s="28">
        <f>$G$110</f>
        <v>1073</v>
      </c>
      <c r="H16" s="46">
        <f>G16/$C$16</f>
        <v>0.10248328557784145</v>
      </c>
      <c r="I16" s="28">
        <f>$G$111</f>
        <v>1453</v>
      </c>
      <c r="J16" s="46">
        <f>I16/$C$16</f>
        <v>0.1387774594078319</v>
      </c>
      <c r="K16" s="30"/>
      <c r="L16" s="18"/>
      <c r="V16" s="92"/>
      <c r="W16" s="92"/>
      <c r="X16" s="92"/>
      <c r="Y16" s="92"/>
      <c r="Z16" s="92"/>
      <c r="AA16" s="92"/>
      <c r="AB16" s="92"/>
      <c r="AC16" s="92"/>
      <c r="AD16" s="92"/>
      <c r="AE16" s="92"/>
    </row>
    <row r="17" spans="2:31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7"/>
      <c r="L17" s="17"/>
      <c r="V17" s="92"/>
      <c r="W17" s="92"/>
      <c r="X17" s="92"/>
      <c r="Y17" s="92"/>
      <c r="Z17" s="92"/>
      <c r="AA17" s="92"/>
      <c r="AB17" s="92"/>
      <c r="AC17" s="92"/>
      <c r="AD17" s="92"/>
      <c r="AE17" s="92"/>
    </row>
    <row r="18" spans="2:31" x14ac:dyDescent="0.2">
      <c r="V18" s="92"/>
      <c r="W18" s="92"/>
      <c r="X18" s="92"/>
      <c r="Y18" s="92"/>
      <c r="Z18" s="92"/>
      <c r="AA18" s="92"/>
      <c r="AB18" s="92"/>
      <c r="AC18" s="92"/>
      <c r="AD18" s="92"/>
      <c r="AE18" s="92"/>
    </row>
    <row r="19" spans="2:31" x14ac:dyDescent="0.2">
      <c r="V19" s="92"/>
      <c r="W19" s="92"/>
      <c r="X19" s="92"/>
      <c r="Y19" s="92"/>
      <c r="Z19" s="92"/>
      <c r="AA19" s="92"/>
      <c r="AB19" s="92"/>
      <c r="AC19" s="92"/>
      <c r="AD19" s="92"/>
      <c r="AE19" s="92"/>
    </row>
    <row r="20" spans="2:31" s="16" customFormat="1" ht="24.95" customHeight="1" x14ac:dyDescent="0.2">
      <c r="B20" s="3" t="s">
        <v>212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8"/>
      <c r="P20" s="38"/>
      <c r="Q20" s="38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</row>
    <row r="21" spans="2:31" ht="15" customHeight="1" x14ac:dyDescent="0.2">
      <c r="B21" s="159" t="s">
        <v>54</v>
      </c>
      <c r="C21" s="167" t="s">
        <v>34</v>
      </c>
      <c r="D21" s="167"/>
      <c r="E21" s="167"/>
      <c r="F21" s="166" t="s">
        <v>16</v>
      </c>
      <c r="G21" s="166"/>
      <c r="H21" s="166"/>
      <c r="I21" s="166"/>
      <c r="J21" s="166"/>
      <c r="K21" s="166"/>
      <c r="L21" s="166"/>
      <c r="M21" s="166"/>
      <c r="N21" s="166"/>
      <c r="O21" s="17"/>
      <c r="P21" s="17"/>
      <c r="Q21" s="17"/>
      <c r="V21" s="92"/>
      <c r="W21" s="92"/>
      <c r="X21" s="92"/>
      <c r="Y21" s="92"/>
      <c r="Z21" s="92"/>
      <c r="AA21" s="92"/>
      <c r="AB21" s="92"/>
      <c r="AC21" s="92"/>
      <c r="AD21" s="92"/>
      <c r="AE21" s="92"/>
    </row>
    <row r="22" spans="2:31" ht="30.75" customHeight="1" x14ac:dyDescent="0.2">
      <c r="B22" s="160"/>
      <c r="C22" s="168"/>
      <c r="D22" s="168"/>
      <c r="E22" s="168"/>
      <c r="F22" s="163" t="s">
        <v>69</v>
      </c>
      <c r="G22" s="163"/>
      <c r="H22" s="163"/>
      <c r="I22" s="169" t="s">
        <v>62</v>
      </c>
      <c r="J22" s="169"/>
      <c r="K22" s="169"/>
      <c r="L22" s="169" t="s">
        <v>66</v>
      </c>
      <c r="M22" s="169"/>
      <c r="N22" s="169"/>
      <c r="O22" s="164"/>
      <c r="P22" s="164"/>
      <c r="Q22" s="164"/>
    </row>
    <row r="23" spans="2:31" ht="35.25" customHeight="1" x14ac:dyDescent="0.2">
      <c r="B23" s="6"/>
      <c r="C23" s="98" t="s">
        <v>189</v>
      </c>
      <c r="D23" s="99" t="s">
        <v>174</v>
      </c>
      <c r="E23" s="99" t="s">
        <v>175</v>
      </c>
      <c r="F23" s="98" t="s">
        <v>189</v>
      </c>
      <c r="G23" s="99" t="s">
        <v>174</v>
      </c>
      <c r="H23" s="99" t="s">
        <v>175</v>
      </c>
      <c r="I23" s="98" t="s">
        <v>189</v>
      </c>
      <c r="J23" s="99" t="s">
        <v>174</v>
      </c>
      <c r="K23" s="99" t="s">
        <v>175</v>
      </c>
      <c r="L23" s="98" t="s">
        <v>189</v>
      </c>
      <c r="M23" s="99" t="s">
        <v>174</v>
      </c>
      <c r="N23" s="99" t="s">
        <v>175</v>
      </c>
      <c r="O23" s="34"/>
      <c r="P23" s="25"/>
      <c r="Q23" s="25"/>
      <c r="W23" s="1" t="s">
        <v>57</v>
      </c>
    </row>
    <row r="24" spans="2:31" x14ac:dyDescent="0.2">
      <c r="B24" s="1" t="s">
        <v>17</v>
      </c>
      <c r="C24" s="47">
        <f>$G$42</f>
        <v>303057</v>
      </c>
      <c r="D24" s="19">
        <f>G42-F42</f>
        <v>3467</v>
      </c>
      <c r="E24" s="18">
        <f>(G42-F42)/F42</f>
        <v>1.1572482392603224E-2</v>
      </c>
      <c r="F24" s="47">
        <f>$G$39</f>
        <v>234609</v>
      </c>
      <c r="G24" s="19">
        <f>G39-F39</f>
        <v>2133</v>
      </c>
      <c r="H24" s="18">
        <f>(G39-F39)/F39</f>
        <v>9.1751406596809991E-3</v>
      </c>
      <c r="I24" s="47">
        <f>$G$40</f>
        <v>42542</v>
      </c>
      <c r="J24" s="19">
        <f>G40-F40</f>
        <v>636</v>
      </c>
      <c r="K24" s="18">
        <f>(G40-F40)/F40</f>
        <v>1.5176824321099604E-2</v>
      </c>
      <c r="L24" s="47">
        <f>$G$41</f>
        <v>25906</v>
      </c>
      <c r="M24" s="19">
        <f>G41-F41</f>
        <v>698</v>
      </c>
      <c r="N24" s="18">
        <f>(G41-F41)/F41</f>
        <v>2.7689622342113616E-2</v>
      </c>
      <c r="O24" s="19"/>
      <c r="P24" s="69"/>
      <c r="Q24" s="70"/>
    </row>
    <row r="25" spans="2:31" x14ac:dyDescent="0.2">
      <c r="B25" s="1" t="s">
        <v>18</v>
      </c>
      <c r="C25" s="47">
        <f>$G$56</f>
        <v>54456</v>
      </c>
      <c r="D25" s="19">
        <f>G56-F56</f>
        <v>175</v>
      </c>
      <c r="E25" s="18">
        <f>(G56-F56)/F56</f>
        <v>3.2239641863635528E-3</v>
      </c>
      <c r="F25" s="47">
        <f>$G$53</f>
        <v>41138</v>
      </c>
      <c r="G25" s="19">
        <f>G53-F53</f>
        <v>-40</v>
      </c>
      <c r="H25" s="18">
        <f>(G53-F53)/F53</f>
        <v>-9.7139249113604347E-4</v>
      </c>
      <c r="I25" s="47">
        <f>$G$54</f>
        <v>6312</v>
      </c>
      <c r="J25" s="19">
        <f>G54-F54</f>
        <v>41</v>
      </c>
      <c r="K25" s="18">
        <f>(G54-F54)/F54</f>
        <v>6.5380322117684578E-3</v>
      </c>
      <c r="L25" s="47">
        <f>$G$55</f>
        <v>7006</v>
      </c>
      <c r="M25" s="19">
        <f>G55-F55</f>
        <v>174</v>
      </c>
      <c r="N25" s="18">
        <f>(G55-F55)/F55</f>
        <v>2.5468384074941453E-2</v>
      </c>
      <c r="O25" s="19"/>
      <c r="P25" s="69"/>
      <c r="Q25" s="70"/>
    </row>
    <row r="26" spans="2:31" ht="15" customHeight="1" x14ac:dyDescent="0.2">
      <c r="C26" s="165" t="s">
        <v>28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9"/>
      <c r="P26" s="19"/>
      <c r="Q26" s="19"/>
    </row>
    <row r="27" spans="2:31" ht="15" customHeight="1" x14ac:dyDescent="0.2">
      <c r="B27" s="1" t="s">
        <v>61</v>
      </c>
      <c r="C27" s="47">
        <f>$G$70</f>
        <v>11773</v>
      </c>
      <c r="D27" s="19">
        <f>G70-F70</f>
        <v>-20</v>
      </c>
      <c r="E27" s="18">
        <f>(G70-F70)/F70</f>
        <v>-1.6959213092512507E-3</v>
      </c>
      <c r="F27" s="47">
        <f>$G$67</f>
        <v>9220</v>
      </c>
      <c r="G27" s="19">
        <f>G67-F67</f>
        <v>-65</v>
      </c>
      <c r="H27" s="18">
        <f>(G67-F67)/F67</f>
        <v>-7.0005385029617666E-3</v>
      </c>
      <c r="I27" s="47">
        <f>$G$68</f>
        <v>1351</v>
      </c>
      <c r="J27" s="19">
        <f>G68-F68</f>
        <v>-26</v>
      </c>
      <c r="K27" s="18">
        <f>(G68-F68)/F68</f>
        <v>-1.888162672476398E-2</v>
      </c>
      <c r="L27" s="47">
        <f>$G$69</f>
        <v>1202</v>
      </c>
      <c r="M27" s="19">
        <f>G69-F69</f>
        <v>71</v>
      </c>
      <c r="N27" s="18">
        <f>(G69-F69)/F69</f>
        <v>6.2776304155614499E-2</v>
      </c>
      <c r="O27" s="19"/>
      <c r="P27" s="69"/>
      <c r="Q27" s="70"/>
    </row>
    <row r="28" spans="2:31" x14ac:dyDescent="0.2">
      <c r="B28" s="1" t="s">
        <v>19</v>
      </c>
      <c r="C28" s="47">
        <f>$G$84</f>
        <v>22259</v>
      </c>
      <c r="D28" s="19">
        <f>G84-F84</f>
        <v>184</v>
      </c>
      <c r="E28" s="18">
        <f>(G84-F84)/F84</f>
        <v>8.3352208380520956E-3</v>
      </c>
      <c r="F28" s="47">
        <f>$G$81</f>
        <v>16622</v>
      </c>
      <c r="G28" s="19">
        <f>G81-F81</f>
        <v>105</v>
      </c>
      <c r="H28" s="18">
        <f>(G81-F81)/F81</f>
        <v>6.3570866380093238E-3</v>
      </c>
      <c r="I28" s="47">
        <f>$G$82</f>
        <v>2464</v>
      </c>
      <c r="J28" s="19">
        <f>G82-F82</f>
        <v>36</v>
      </c>
      <c r="K28" s="18">
        <f>(G82-F82)/F82</f>
        <v>1.4827018121911038E-2</v>
      </c>
      <c r="L28" s="47">
        <f>$G$83</f>
        <v>3173</v>
      </c>
      <c r="M28" s="19">
        <f>G83-F83</f>
        <v>43</v>
      </c>
      <c r="N28" s="18">
        <f>(G83-F83)/F83</f>
        <v>1.3738019169329074E-2</v>
      </c>
      <c r="O28" s="19"/>
      <c r="P28" s="69"/>
      <c r="Q28" s="70"/>
    </row>
    <row r="29" spans="2:31" x14ac:dyDescent="0.2">
      <c r="B29" s="1" t="s">
        <v>20</v>
      </c>
      <c r="C29" s="47">
        <f>$G$98</f>
        <v>9954</v>
      </c>
      <c r="D29" s="19">
        <f>G98-F98</f>
        <v>52</v>
      </c>
      <c r="E29" s="18">
        <f>(G98-F98)/F98</f>
        <v>5.2514643506362353E-3</v>
      </c>
      <c r="F29" s="47">
        <f>$G$95</f>
        <v>7352</v>
      </c>
      <c r="G29" s="19">
        <f>G95-F95</f>
        <v>-19</v>
      </c>
      <c r="H29" s="18">
        <f>(G95-F95)/F95</f>
        <v>-2.5776692443359112E-3</v>
      </c>
      <c r="I29" s="47">
        <f>$G$96</f>
        <v>1424</v>
      </c>
      <c r="J29" s="19">
        <f>G96-F96</f>
        <v>26</v>
      </c>
      <c r="K29" s="18">
        <f>(G96-F96)/F96</f>
        <v>1.8597997138769671E-2</v>
      </c>
      <c r="L29" s="47">
        <f>$G$97</f>
        <v>1178</v>
      </c>
      <c r="M29" s="19">
        <f>G97-F97</f>
        <v>45</v>
      </c>
      <c r="N29" s="18">
        <f>(G97-F97)/F97</f>
        <v>3.971756398940865E-2</v>
      </c>
      <c r="O29" s="19"/>
      <c r="P29" s="69"/>
      <c r="Q29" s="70"/>
    </row>
    <row r="30" spans="2:31" x14ac:dyDescent="0.2">
      <c r="B30" s="13" t="s">
        <v>21</v>
      </c>
      <c r="C30" s="28">
        <f>$G$112</f>
        <v>10470</v>
      </c>
      <c r="D30" s="19">
        <f>G112-F112</f>
        <v>-41</v>
      </c>
      <c r="E30" s="18">
        <f>(G112-F112)/F112</f>
        <v>-3.9006754828275142E-3</v>
      </c>
      <c r="F30" s="28">
        <f>$G$109</f>
        <v>7944</v>
      </c>
      <c r="G30" s="19">
        <f>G109-F109</f>
        <v>-61</v>
      </c>
      <c r="H30" s="18">
        <f>(G109-F109)/F109</f>
        <v>-7.6202373516552156E-3</v>
      </c>
      <c r="I30" s="28">
        <f>$G$110</f>
        <v>1073</v>
      </c>
      <c r="J30" s="19">
        <f>G110-F110</f>
        <v>5</v>
      </c>
      <c r="K30" s="18">
        <f>(G110-F110)/F110</f>
        <v>4.6816479400749065E-3</v>
      </c>
      <c r="L30" s="28">
        <f>$G$111</f>
        <v>1453</v>
      </c>
      <c r="M30" s="45">
        <f>G111-F111</f>
        <v>15</v>
      </c>
      <c r="N30" s="46">
        <f>(G111-F111)/F111</f>
        <v>1.0431154381084841E-2</v>
      </c>
      <c r="O30" s="19"/>
      <c r="P30" s="69"/>
      <c r="Q30" s="70"/>
      <c r="S30" s="1" t="s">
        <v>22</v>
      </c>
    </row>
    <row r="31" spans="2:31" ht="24.95" customHeight="1" x14ac:dyDescent="0.2">
      <c r="B31" s="22" t="s">
        <v>55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O31" s="17"/>
      <c r="P31" s="17"/>
      <c r="Q31" s="17"/>
    </row>
    <row r="33" spans="2:20" x14ac:dyDescent="0.2">
      <c r="B33" s="149" t="s">
        <v>245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</row>
    <row r="34" spans="2:20" x14ac:dyDescent="0.2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2:20" x14ac:dyDescent="0.2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</row>
    <row r="37" spans="2:20" s="92" customFormat="1" ht="24.95" customHeight="1" x14ac:dyDescent="0.2">
      <c r="B37" s="94" t="s">
        <v>246</v>
      </c>
      <c r="K37" s="91"/>
      <c r="L37" s="91"/>
    </row>
    <row r="38" spans="2:20" s="92" customFormat="1" ht="25.5" x14ac:dyDescent="0.2">
      <c r="B38" s="97" t="s">
        <v>24</v>
      </c>
      <c r="C38" s="23">
        <v>2017</v>
      </c>
      <c r="D38" s="23">
        <v>2018</v>
      </c>
      <c r="E38" s="23">
        <v>2019</v>
      </c>
      <c r="F38" s="23">
        <v>2020</v>
      </c>
      <c r="G38" s="23">
        <v>2021</v>
      </c>
      <c r="H38" s="7" t="s">
        <v>179</v>
      </c>
      <c r="I38" s="7" t="s">
        <v>180</v>
      </c>
      <c r="K38" s="107"/>
      <c r="L38" s="108"/>
    </row>
    <row r="39" spans="2:20" s="92" customFormat="1" x14ac:dyDescent="0.2">
      <c r="B39" s="91" t="s">
        <v>69</v>
      </c>
      <c r="C39" s="36">
        <f>'[1]1. Tipologie'!C4</f>
        <v>234184</v>
      </c>
      <c r="D39" s="36">
        <f>'[1]1. Tipologie'!D4</f>
        <v>233533</v>
      </c>
      <c r="E39" s="36">
        <f>'[1]1. Tipologie'!E4</f>
        <v>232551</v>
      </c>
      <c r="F39" s="36">
        <f>'[1]1. Tipologie'!F4</f>
        <v>232476</v>
      </c>
      <c r="G39" s="36">
        <f>'[1]1. Tipologie'!G4</f>
        <v>234609</v>
      </c>
      <c r="H39" s="36">
        <f>G39-C39</f>
        <v>425</v>
      </c>
      <c r="I39" s="35">
        <f>(G39-C39)/C39</f>
        <v>1.8148122843575992E-3</v>
      </c>
    </row>
    <row r="40" spans="2:20" s="92" customFormat="1" x14ac:dyDescent="0.2">
      <c r="B40" s="91" t="s">
        <v>67</v>
      </c>
      <c r="C40" s="36">
        <f>'[1]1. Tipologie'!C5</f>
        <v>40701</v>
      </c>
      <c r="D40" s="36">
        <f>'[1]1. Tipologie'!D5</f>
        <v>41287</v>
      </c>
      <c r="E40" s="36">
        <f>'[1]1. Tipologie'!E5</f>
        <v>41558</v>
      </c>
      <c r="F40" s="36">
        <f>'[1]1. Tipologie'!F5</f>
        <v>41906</v>
      </c>
      <c r="G40" s="36">
        <f>'[1]1. Tipologie'!G5</f>
        <v>42542</v>
      </c>
      <c r="H40" s="36">
        <f>G40-C40</f>
        <v>1841</v>
      </c>
      <c r="I40" s="35">
        <f>(G40-C40)/C40</f>
        <v>4.5232303874597674E-2</v>
      </c>
    </row>
    <row r="41" spans="2:20" s="92" customFormat="1" x14ac:dyDescent="0.2">
      <c r="B41" s="91" t="s">
        <v>68</v>
      </c>
      <c r="C41" s="36">
        <f>'[1]1. Tipologie'!C6</f>
        <v>23983</v>
      </c>
      <c r="D41" s="36">
        <f>'[1]1. Tipologie'!D6</f>
        <v>24397</v>
      </c>
      <c r="E41" s="36">
        <f>'[1]1. Tipologie'!E6</f>
        <v>24979</v>
      </c>
      <c r="F41" s="36">
        <f>'[1]1. Tipologie'!F6</f>
        <v>25208</v>
      </c>
      <c r="G41" s="36">
        <f>'[1]1. Tipologie'!G6</f>
        <v>25906</v>
      </c>
      <c r="H41" s="36">
        <f>G41-C41</f>
        <v>1923</v>
      </c>
      <c r="I41" s="35">
        <f>(G41-C41)/C41</f>
        <v>8.0181795438435552E-2</v>
      </c>
    </row>
    <row r="42" spans="2:20" s="92" customFormat="1" x14ac:dyDescent="0.2">
      <c r="B42" s="109" t="s">
        <v>31</v>
      </c>
      <c r="C42" s="21">
        <f t="shared" ref="C42" si="0">SUM(C39:C41)</f>
        <v>298868</v>
      </c>
      <c r="D42" s="21">
        <f t="shared" ref="D42:G42" si="1">SUM(D39:D41)</f>
        <v>299217</v>
      </c>
      <c r="E42" s="21">
        <f t="shared" si="1"/>
        <v>299088</v>
      </c>
      <c r="F42" s="21">
        <f t="shared" si="1"/>
        <v>299590</v>
      </c>
      <c r="G42" s="21">
        <f t="shared" si="1"/>
        <v>303057</v>
      </c>
      <c r="H42" s="21">
        <f>G42-C42</f>
        <v>4189</v>
      </c>
      <c r="I42" s="110">
        <f>(G42-C42)/C42</f>
        <v>1.4016221208024947E-2</v>
      </c>
    </row>
    <row r="43" spans="2:20" s="92" customFormat="1" ht="24.95" customHeight="1" x14ac:dyDescent="0.2">
      <c r="B43" s="111" t="s">
        <v>55</v>
      </c>
      <c r="C43" s="33"/>
      <c r="D43" s="33"/>
      <c r="E43" s="33"/>
      <c r="F43" s="33"/>
      <c r="G43" s="33"/>
      <c r="H43" s="33"/>
      <c r="I43" s="112"/>
      <c r="K43" s="36"/>
      <c r="L43" s="35"/>
    </row>
    <row r="44" spans="2:20" s="92" customFormat="1" x14ac:dyDescent="0.2">
      <c r="B44" s="91"/>
      <c r="C44" s="35"/>
      <c r="D44" s="35"/>
      <c r="E44" s="35"/>
      <c r="F44" s="35"/>
      <c r="G44" s="35"/>
      <c r="H44" s="36"/>
      <c r="I44" s="35"/>
      <c r="K44" s="36"/>
      <c r="L44" s="35"/>
    </row>
    <row r="45" spans="2:20" s="92" customFormat="1" x14ac:dyDescent="0.2">
      <c r="B45" s="52"/>
      <c r="C45" s="52">
        <v>2017</v>
      </c>
      <c r="D45" s="52">
        <v>2018</v>
      </c>
      <c r="E45" s="52">
        <v>2019</v>
      </c>
      <c r="F45" s="52">
        <v>2020</v>
      </c>
      <c r="G45" s="136">
        <v>2021</v>
      </c>
      <c r="H45" s="36"/>
      <c r="I45" s="35"/>
      <c r="K45" s="36"/>
      <c r="L45" s="35"/>
    </row>
    <row r="46" spans="2:20" s="92" customFormat="1" x14ac:dyDescent="0.2">
      <c r="B46" s="52" t="s">
        <v>69</v>
      </c>
      <c r="C46" s="122">
        <f t="shared" ref="C46:E46" si="2">C39/$C$39*100</f>
        <v>100</v>
      </c>
      <c r="D46" s="122">
        <f t="shared" si="2"/>
        <v>99.722013459501937</v>
      </c>
      <c r="E46" s="122">
        <f t="shared" si="2"/>
        <v>99.302685068151547</v>
      </c>
      <c r="F46" s="122">
        <f>F39/$C$39*100</f>
        <v>99.270658969015813</v>
      </c>
      <c r="G46" s="122">
        <f>G39/$C$39*100</f>
        <v>100.18148122843576</v>
      </c>
      <c r="H46" s="36"/>
      <c r="I46" s="35"/>
      <c r="K46" s="36"/>
      <c r="L46" s="35"/>
    </row>
    <row r="47" spans="2:20" s="92" customFormat="1" x14ac:dyDescent="0.2">
      <c r="B47" s="52" t="s">
        <v>64</v>
      </c>
      <c r="C47" s="122">
        <f t="shared" ref="C47:E47" si="3">C40/$C$40*100</f>
        <v>100</v>
      </c>
      <c r="D47" s="122">
        <f t="shared" si="3"/>
        <v>101.43976806466672</v>
      </c>
      <c r="E47" s="122">
        <f t="shared" si="3"/>
        <v>102.10559937102282</v>
      </c>
      <c r="F47" s="122">
        <f>F40/$C$40*100</f>
        <v>102.96061521829931</v>
      </c>
      <c r="G47" s="122">
        <f>G40/$C$40*100</f>
        <v>104.52323038745976</v>
      </c>
      <c r="H47" s="36"/>
      <c r="I47" s="35"/>
      <c r="K47" s="36"/>
      <c r="L47" s="35"/>
    </row>
    <row r="48" spans="2:20" s="92" customFormat="1" x14ac:dyDescent="0.2">
      <c r="B48" s="52" t="s">
        <v>65</v>
      </c>
      <c r="C48" s="122">
        <f t="shared" ref="C48:E48" si="4">C41/$C$41*100</f>
        <v>100</v>
      </c>
      <c r="D48" s="122">
        <f t="shared" si="4"/>
        <v>101.72622274110827</v>
      </c>
      <c r="E48" s="122">
        <f t="shared" si="4"/>
        <v>104.15294166701415</v>
      </c>
      <c r="F48" s="122">
        <f>F41/$C$41*100</f>
        <v>105.10778468081558</v>
      </c>
      <c r="G48" s="122">
        <f>G41/$C$41*100</f>
        <v>108.01817954384356</v>
      </c>
      <c r="H48" s="36"/>
      <c r="I48" s="35"/>
      <c r="K48" s="36"/>
      <c r="L48" s="35"/>
    </row>
    <row r="49" spans="2:12" s="92" customFormat="1" x14ac:dyDescent="0.2">
      <c r="B49" s="139"/>
      <c r="C49" s="138"/>
      <c r="D49" s="138"/>
      <c r="E49" s="138"/>
      <c r="F49" s="138"/>
      <c r="G49" s="138"/>
      <c r="H49" s="36"/>
      <c r="I49" s="35"/>
      <c r="K49" s="36"/>
      <c r="L49" s="35"/>
    </row>
    <row r="50" spans="2:12" s="92" customFormat="1" x14ac:dyDescent="0.2">
      <c r="K50" s="91"/>
      <c r="L50" s="91"/>
    </row>
    <row r="51" spans="2:12" s="92" customFormat="1" ht="24.95" customHeight="1" x14ac:dyDescent="0.2">
      <c r="B51" s="94" t="s">
        <v>247</v>
      </c>
      <c r="K51" s="91"/>
      <c r="L51" s="91"/>
    </row>
    <row r="52" spans="2:12" s="92" customFormat="1" ht="25.5" x14ac:dyDescent="0.2">
      <c r="B52" s="97" t="s">
        <v>30</v>
      </c>
      <c r="C52" s="23">
        <v>2017</v>
      </c>
      <c r="D52" s="23">
        <v>2018</v>
      </c>
      <c r="E52" s="23">
        <v>2019</v>
      </c>
      <c r="F52" s="23">
        <v>2020</v>
      </c>
      <c r="G52" s="23">
        <v>2021</v>
      </c>
      <c r="H52" s="7" t="s">
        <v>179</v>
      </c>
      <c r="I52" s="7" t="s">
        <v>180</v>
      </c>
      <c r="K52" s="107"/>
      <c r="L52" s="108"/>
    </row>
    <row r="53" spans="2:12" s="92" customFormat="1" x14ac:dyDescent="0.2">
      <c r="B53" s="91" t="s">
        <v>69</v>
      </c>
      <c r="C53" s="36">
        <f>'[1]1. Tipologie'!C13</f>
        <v>42273</v>
      </c>
      <c r="D53" s="36">
        <f>'[1]1. Tipologie'!D13</f>
        <v>41931</v>
      </c>
      <c r="E53" s="36">
        <f>'[1]1. Tipologie'!E13</f>
        <v>41451</v>
      </c>
      <c r="F53" s="36">
        <f>'[1]1. Tipologie'!F13</f>
        <v>41178</v>
      </c>
      <c r="G53" s="36">
        <f>'[1]1. Tipologie'!G13</f>
        <v>41138</v>
      </c>
      <c r="H53" s="36">
        <f>G53-C53</f>
        <v>-1135</v>
      </c>
      <c r="I53" s="35">
        <f>(G53-C53)/C53</f>
        <v>-2.6849289144371111E-2</v>
      </c>
      <c r="K53" s="36"/>
    </row>
    <row r="54" spans="2:12" s="92" customFormat="1" x14ac:dyDescent="0.2">
      <c r="B54" s="91" t="s">
        <v>67</v>
      </c>
      <c r="C54" s="36">
        <f>'[1]1. Tipologie'!C14</f>
        <v>6156</v>
      </c>
      <c r="D54" s="36">
        <f>'[1]1. Tipologie'!D14</f>
        <v>6285</v>
      </c>
      <c r="E54" s="36">
        <f>'[1]1. Tipologie'!E14</f>
        <v>6224</v>
      </c>
      <c r="F54" s="36">
        <f>'[1]1. Tipologie'!F14</f>
        <v>6271</v>
      </c>
      <c r="G54" s="36">
        <f>'[1]1. Tipologie'!G14</f>
        <v>6312</v>
      </c>
      <c r="H54" s="36">
        <f>G54-C54</f>
        <v>156</v>
      </c>
      <c r="I54" s="35">
        <f>(G54-C54)/C54</f>
        <v>2.5341130604288498E-2</v>
      </c>
    </row>
    <row r="55" spans="2:12" s="92" customFormat="1" x14ac:dyDescent="0.2">
      <c r="B55" s="91" t="s">
        <v>68</v>
      </c>
      <c r="C55" s="36">
        <f>'[1]1. Tipologie'!C15</f>
        <v>6636</v>
      </c>
      <c r="D55" s="36">
        <f>'[1]1. Tipologie'!D15</f>
        <v>6694</v>
      </c>
      <c r="E55" s="36">
        <f>'[1]1. Tipologie'!E15</f>
        <v>6792</v>
      </c>
      <c r="F55" s="36">
        <f>'[1]1. Tipologie'!F15</f>
        <v>6832</v>
      </c>
      <c r="G55" s="36">
        <f>'[1]1. Tipologie'!G15</f>
        <v>7006</v>
      </c>
      <c r="H55" s="36">
        <f>G55-C55</f>
        <v>370</v>
      </c>
      <c r="I55" s="35">
        <f>(G55-C55)/C55</f>
        <v>5.5756479807112722E-2</v>
      </c>
    </row>
    <row r="56" spans="2:12" s="92" customFormat="1" x14ac:dyDescent="0.2">
      <c r="B56" s="109" t="s">
        <v>31</v>
      </c>
      <c r="C56" s="21">
        <f t="shared" ref="C56" si="5">SUM(C53:C55)</f>
        <v>55065</v>
      </c>
      <c r="D56" s="21">
        <f t="shared" ref="D56:G56" si="6">SUM(D53:D55)</f>
        <v>54910</v>
      </c>
      <c r="E56" s="21">
        <f t="shared" si="6"/>
        <v>54467</v>
      </c>
      <c r="F56" s="21">
        <f t="shared" si="6"/>
        <v>54281</v>
      </c>
      <c r="G56" s="21">
        <f t="shared" si="6"/>
        <v>54456</v>
      </c>
      <c r="H56" s="21">
        <f>G56-C56</f>
        <v>-609</v>
      </c>
      <c r="I56" s="110">
        <f>(G56-C56)/C56</f>
        <v>-1.1059656769272678E-2</v>
      </c>
    </row>
    <row r="57" spans="2:12" s="92" customFormat="1" ht="24.95" customHeight="1" x14ac:dyDescent="0.2">
      <c r="B57" s="111" t="s">
        <v>55</v>
      </c>
      <c r="C57" s="33"/>
      <c r="D57" s="33"/>
      <c r="E57" s="33"/>
      <c r="F57" s="33"/>
      <c r="G57" s="33"/>
      <c r="H57" s="33"/>
      <c r="I57" s="112"/>
      <c r="K57" s="36"/>
      <c r="L57" s="35"/>
    </row>
    <row r="58" spans="2:12" s="92" customFormat="1" x14ac:dyDescent="0.2">
      <c r="B58" s="52"/>
      <c r="C58" s="122"/>
      <c r="D58" s="122"/>
      <c r="E58" s="122"/>
      <c r="F58" s="122"/>
      <c r="G58" s="122"/>
      <c r="H58" s="122"/>
      <c r="I58" s="35"/>
      <c r="K58" s="36"/>
      <c r="L58" s="35"/>
    </row>
    <row r="59" spans="2:12" s="92" customFormat="1" x14ac:dyDescent="0.2">
      <c r="B59" s="52"/>
      <c r="C59" s="52">
        <v>2017</v>
      </c>
      <c r="D59" s="52">
        <v>2018</v>
      </c>
      <c r="E59" s="52">
        <v>2019</v>
      </c>
      <c r="F59" s="52">
        <v>2020</v>
      </c>
      <c r="G59" s="136">
        <v>2021</v>
      </c>
      <c r="H59" s="122"/>
      <c r="I59" s="35"/>
      <c r="K59" s="36"/>
      <c r="L59" s="35"/>
    </row>
    <row r="60" spans="2:12" s="92" customFormat="1" x14ac:dyDescent="0.2">
      <c r="B60" s="52" t="s">
        <v>69</v>
      </c>
      <c r="C60" s="122">
        <f t="shared" ref="C60:E60" si="7">C53/$C$53*100</f>
        <v>100</v>
      </c>
      <c r="D60" s="122">
        <f t="shared" si="7"/>
        <v>99.190972961464766</v>
      </c>
      <c r="E60" s="122">
        <f t="shared" si="7"/>
        <v>98.055496416152153</v>
      </c>
      <c r="F60" s="122">
        <f>F53/$C$53*100</f>
        <v>97.409694131005608</v>
      </c>
      <c r="G60" s="122">
        <f>G53/$C$53*100</f>
        <v>97.315071085562892</v>
      </c>
      <c r="H60" s="122"/>
      <c r="I60" s="35"/>
      <c r="K60" s="36"/>
      <c r="L60" s="35"/>
    </row>
    <row r="61" spans="2:12" s="92" customFormat="1" x14ac:dyDescent="0.2">
      <c r="B61" s="52" t="s">
        <v>64</v>
      </c>
      <c r="C61" s="122">
        <f t="shared" ref="C61:E61" si="8">C54/$C$54*100</f>
        <v>100</v>
      </c>
      <c r="D61" s="122">
        <f t="shared" si="8"/>
        <v>102.09551656920077</v>
      </c>
      <c r="E61" s="122">
        <f t="shared" si="8"/>
        <v>101.10461338531513</v>
      </c>
      <c r="F61" s="122">
        <f>F54/$C$54*100</f>
        <v>101.86809616634179</v>
      </c>
      <c r="G61" s="122">
        <f>G54/$C$54*100</f>
        <v>102.53411306042885</v>
      </c>
      <c r="H61" s="122"/>
      <c r="I61" s="35"/>
      <c r="K61" s="36"/>
      <c r="L61" s="35"/>
    </row>
    <row r="62" spans="2:12" s="92" customFormat="1" x14ac:dyDescent="0.2">
      <c r="B62" s="52" t="s">
        <v>65</v>
      </c>
      <c r="C62" s="122">
        <f t="shared" ref="C62:E62" si="9">C55/$C$55*100</f>
        <v>100</v>
      </c>
      <c r="D62" s="122">
        <f t="shared" si="9"/>
        <v>100.87402049427365</v>
      </c>
      <c r="E62" s="122">
        <f t="shared" si="9"/>
        <v>102.35081374321882</v>
      </c>
      <c r="F62" s="122">
        <f>F55/$C$55*100</f>
        <v>102.9535864978903</v>
      </c>
      <c r="G62" s="122">
        <f>G55/$C$55*100</f>
        <v>105.57564798071127</v>
      </c>
      <c r="H62" s="122"/>
      <c r="I62" s="35"/>
      <c r="K62" s="36"/>
      <c r="L62" s="35"/>
    </row>
    <row r="63" spans="2:12" s="92" customFormat="1" x14ac:dyDescent="0.2">
      <c r="B63" s="91"/>
      <c r="C63" s="36"/>
      <c r="D63" s="36"/>
      <c r="E63" s="36"/>
      <c r="F63" s="36"/>
      <c r="G63" s="36"/>
      <c r="H63" s="36"/>
      <c r="I63" s="35"/>
      <c r="K63" s="36"/>
      <c r="L63" s="35"/>
    </row>
    <row r="64" spans="2:12" s="92" customFormat="1" x14ac:dyDescent="0.2">
      <c r="K64" s="91"/>
      <c r="L64" s="91"/>
    </row>
    <row r="65" spans="2:12" s="92" customFormat="1" ht="24.95" customHeight="1" x14ac:dyDescent="0.2">
      <c r="B65" s="94" t="s">
        <v>248</v>
      </c>
      <c r="K65" s="91"/>
      <c r="L65" s="91"/>
    </row>
    <row r="66" spans="2:12" s="92" customFormat="1" ht="25.5" x14ac:dyDescent="0.2">
      <c r="B66" s="97" t="s">
        <v>60</v>
      </c>
      <c r="C66" s="23">
        <v>2017</v>
      </c>
      <c r="D66" s="23">
        <v>2018</v>
      </c>
      <c r="E66" s="23">
        <v>2019</v>
      </c>
      <c r="F66" s="23">
        <v>2020</v>
      </c>
      <c r="G66" s="23">
        <v>2021</v>
      </c>
      <c r="H66" s="7" t="s">
        <v>179</v>
      </c>
      <c r="I66" s="7" t="s">
        <v>180</v>
      </c>
      <c r="K66" s="107"/>
      <c r="L66" s="108"/>
    </row>
    <row r="67" spans="2:12" s="92" customFormat="1" x14ac:dyDescent="0.2">
      <c r="B67" s="91" t="s">
        <v>69</v>
      </c>
      <c r="C67" s="36">
        <f>'[1]1. Tipologie'!C22</f>
        <v>9632</v>
      </c>
      <c r="D67" s="36">
        <f>'[1]1. Tipologie'!D22</f>
        <v>9541</v>
      </c>
      <c r="E67" s="36">
        <f>'[1]1. Tipologie'!E22</f>
        <v>9374</v>
      </c>
      <c r="F67" s="36">
        <f>'[1]1. Tipologie'!F22</f>
        <v>9285</v>
      </c>
      <c r="G67" s="36">
        <f>'[1]1. Tipologie'!G22</f>
        <v>9220</v>
      </c>
      <c r="H67" s="36">
        <f>G67-C67</f>
        <v>-412</v>
      </c>
      <c r="I67" s="35">
        <f>(G67-C67)/C67</f>
        <v>-4.2774086378737544E-2</v>
      </c>
      <c r="K67" s="36"/>
    </row>
    <row r="68" spans="2:12" s="92" customFormat="1" x14ac:dyDescent="0.2">
      <c r="B68" s="91" t="s">
        <v>67</v>
      </c>
      <c r="C68" s="36">
        <f>'[1]1. Tipologie'!C23</f>
        <v>1403</v>
      </c>
      <c r="D68" s="36">
        <f>'[1]1. Tipologie'!D23</f>
        <v>1403</v>
      </c>
      <c r="E68" s="36">
        <f>'[1]1. Tipologie'!E23</f>
        <v>1400</v>
      </c>
      <c r="F68" s="36">
        <f>'[1]1. Tipologie'!F23</f>
        <v>1377</v>
      </c>
      <c r="G68" s="36">
        <f>'[1]1. Tipologie'!G23</f>
        <v>1351</v>
      </c>
      <c r="H68" s="36">
        <f>G68-C68</f>
        <v>-52</v>
      </c>
      <c r="I68" s="35">
        <f>(G68-C68)/C68</f>
        <v>-3.7063435495367072E-2</v>
      </c>
    </row>
    <row r="69" spans="2:12" s="92" customFormat="1" x14ac:dyDescent="0.2">
      <c r="B69" s="91" t="s">
        <v>68</v>
      </c>
      <c r="C69" s="36">
        <f>'[1]1. Tipologie'!C24</f>
        <v>1093</v>
      </c>
      <c r="D69" s="36">
        <f>'[1]1. Tipologie'!D24</f>
        <v>1111</v>
      </c>
      <c r="E69" s="36">
        <f>'[1]1. Tipologie'!E24</f>
        <v>1132</v>
      </c>
      <c r="F69" s="36">
        <f>'[1]1. Tipologie'!F24</f>
        <v>1131</v>
      </c>
      <c r="G69" s="36">
        <f>'[1]1. Tipologie'!G24</f>
        <v>1202</v>
      </c>
      <c r="H69" s="36">
        <f>G69-C69</f>
        <v>109</v>
      </c>
      <c r="I69" s="35">
        <f>(G69-C69)/C69</f>
        <v>9.9725526075022872E-2</v>
      </c>
    </row>
    <row r="70" spans="2:12" s="92" customFormat="1" x14ac:dyDescent="0.2">
      <c r="B70" s="109" t="s">
        <v>31</v>
      </c>
      <c r="C70" s="21">
        <f t="shared" ref="C70" si="10">SUM(C67:C69)</f>
        <v>12128</v>
      </c>
      <c r="D70" s="21">
        <f t="shared" ref="D70:G70" si="11">SUM(D67:D69)</f>
        <v>12055</v>
      </c>
      <c r="E70" s="21">
        <f t="shared" si="11"/>
        <v>11906</v>
      </c>
      <c r="F70" s="21">
        <f t="shared" si="11"/>
        <v>11793</v>
      </c>
      <c r="G70" s="21">
        <f t="shared" si="11"/>
        <v>11773</v>
      </c>
      <c r="H70" s="21">
        <f>G70-C70</f>
        <v>-355</v>
      </c>
      <c r="I70" s="110">
        <f>(G70-C70)/C70</f>
        <v>-2.9271108179419525E-2</v>
      </c>
    </row>
    <row r="71" spans="2:12" s="92" customFormat="1" ht="24.95" customHeight="1" x14ac:dyDescent="0.2">
      <c r="B71" s="111" t="s">
        <v>55</v>
      </c>
      <c r="C71" s="33"/>
      <c r="D71" s="33"/>
      <c r="E71" s="33"/>
      <c r="F71" s="33"/>
      <c r="G71" s="33"/>
      <c r="H71" s="33"/>
      <c r="I71" s="112"/>
      <c r="K71" s="36"/>
      <c r="L71" s="35"/>
    </row>
    <row r="72" spans="2:12" s="92" customFormat="1" x14ac:dyDescent="0.2">
      <c r="B72" s="52"/>
      <c r="C72" s="90"/>
      <c r="D72" s="90"/>
      <c r="E72" s="90"/>
      <c r="F72" s="90"/>
      <c r="G72" s="90"/>
      <c r="H72" s="36"/>
      <c r="I72" s="35"/>
      <c r="K72" s="36"/>
      <c r="L72" s="35"/>
    </row>
    <row r="73" spans="2:12" s="92" customFormat="1" x14ac:dyDescent="0.2">
      <c r="B73" s="52"/>
      <c r="C73" s="52">
        <v>2017</v>
      </c>
      <c r="D73" s="52">
        <v>2018</v>
      </c>
      <c r="E73" s="52">
        <v>2019</v>
      </c>
      <c r="F73" s="52">
        <v>2020</v>
      </c>
      <c r="G73" s="136">
        <v>2021</v>
      </c>
      <c r="H73" s="36"/>
      <c r="K73" s="36"/>
      <c r="L73" s="91"/>
    </row>
    <row r="74" spans="2:12" s="92" customFormat="1" x14ac:dyDescent="0.2">
      <c r="B74" s="52" t="s">
        <v>69</v>
      </c>
      <c r="C74" s="122">
        <f t="shared" ref="C74:E74" si="12">C67/$C$67*100</f>
        <v>100</v>
      </c>
      <c r="D74" s="122">
        <f t="shared" si="12"/>
        <v>99.055232558139537</v>
      </c>
      <c r="E74" s="122">
        <f t="shared" si="12"/>
        <v>97.321428571428569</v>
      </c>
      <c r="F74" s="122">
        <f>F67/$C$67*100</f>
        <v>96.39742524916943</v>
      </c>
      <c r="G74" s="122">
        <f>G67/$C$67*100</f>
        <v>95.722591362126238</v>
      </c>
      <c r="K74" s="91"/>
      <c r="L74" s="91"/>
    </row>
    <row r="75" spans="2:12" s="92" customFormat="1" x14ac:dyDescent="0.2">
      <c r="B75" s="52" t="s">
        <v>64</v>
      </c>
      <c r="C75" s="122">
        <f t="shared" ref="C75:E75" si="13">C68/$C$68*100</f>
        <v>100</v>
      </c>
      <c r="D75" s="122">
        <f t="shared" si="13"/>
        <v>100</v>
      </c>
      <c r="E75" s="122">
        <f t="shared" si="13"/>
        <v>99.786172487526727</v>
      </c>
      <c r="F75" s="122">
        <f>F68/$C$68*100</f>
        <v>98.146828225231644</v>
      </c>
      <c r="G75" s="122">
        <f>G68/$C$68*100</f>
        <v>96.293656450463288</v>
      </c>
      <c r="K75" s="91"/>
      <c r="L75" s="91"/>
    </row>
    <row r="76" spans="2:12" s="92" customFormat="1" x14ac:dyDescent="0.2">
      <c r="B76" s="52" t="s">
        <v>65</v>
      </c>
      <c r="C76" s="122">
        <f t="shared" ref="C76:E76" si="14">C69/$C$69*100</f>
        <v>100</v>
      </c>
      <c r="D76" s="122">
        <f t="shared" si="14"/>
        <v>101.64684354986275</v>
      </c>
      <c r="E76" s="122">
        <f t="shared" si="14"/>
        <v>103.56816102470265</v>
      </c>
      <c r="F76" s="122">
        <f>F69/$C$69*100</f>
        <v>103.47666971637695</v>
      </c>
      <c r="G76" s="122">
        <f>G69/$C$69*100</f>
        <v>109.97255260750229</v>
      </c>
      <c r="K76" s="91"/>
      <c r="L76" s="91"/>
    </row>
    <row r="77" spans="2:12" s="92" customFormat="1" x14ac:dyDescent="0.2">
      <c r="B77" s="90"/>
      <c r="C77" s="90"/>
      <c r="D77" s="90"/>
      <c r="E77" s="90"/>
      <c r="F77" s="90"/>
      <c r="G77" s="90"/>
      <c r="K77" s="91"/>
      <c r="L77" s="91"/>
    </row>
    <row r="78" spans="2:12" s="92" customFormat="1" x14ac:dyDescent="0.2">
      <c r="K78" s="91"/>
      <c r="L78" s="91"/>
    </row>
    <row r="79" spans="2:12" s="92" customFormat="1" ht="24.95" customHeight="1" x14ac:dyDescent="0.2">
      <c r="B79" s="94" t="s">
        <v>249</v>
      </c>
      <c r="K79" s="91"/>
      <c r="L79" s="91"/>
    </row>
    <row r="80" spans="2:12" s="92" customFormat="1" ht="25.5" x14ac:dyDescent="0.2">
      <c r="B80" s="97" t="s">
        <v>25</v>
      </c>
      <c r="C80" s="23">
        <v>2017</v>
      </c>
      <c r="D80" s="23">
        <v>2018</v>
      </c>
      <c r="E80" s="23">
        <v>2019</v>
      </c>
      <c r="F80" s="23">
        <v>2020</v>
      </c>
      <c r="G80" s="23">
        <v>2021</v>
      </c>
      <c r="H80" s="7" t="s">
        <v>179</v>
      </c>
      <c r="I80" s="7" t="s">
        <v>180</v>
      </c>
      <c r="K80" s="107"/>
      <c r="L80" s="108"/>
    </row>
    <row r="81" spans="2:12" s="92" customFormat="1" x14ac:dyDescent="0.2">
      <c r="B81" s="91" t="s">
        <v>69</v>
      </c>
      <c r="C81" s="36">
        <f>'[1]1. Tipologie'!C31</f>
        <v>16991</v>
      </c>
      <c r="D81" s="36">
        <f>'[1]1. Tipologie'!D31</f>
        <v>16810</v>
      </c>
      <c r="E81" s="36">
        <f>'[1]1. Tipologie'!E31</f>
        <v>16557</v>
      </c>
      <c r="F81" s="36">
        <f>'[1]1. Tipologie'!F31</f>
        <v>16517</v>
      </c>
      <c r="G81" s="36">
        <f>'[1]1. Tipologie'!G31</f>
        <v>16622</v>
      </c>
      <c r="H81" s="36">
        <f>G81-C81</f>
        <v>-369</v>
      </c>
      <c r="I81" s="35">
        <f>(G81-C81)/C81</f>
        <v>-2.1717379789300217E-2</v>
      </c>
      <c r="K81" s="36"/>
    </row>
    <row r="82" spans="2:12" s="92" customFormat="1" x14ac:dyDescent="0.2">
      <c r="B82" s="91" t="s">
        <v>67</v>
      </c>
      <c r="C82" s="36">
        <f>'[1]1. Tipologie'!C32</f>
        <v>2389</v>
      </c>
      <c r="D82" s="36">
        <f>'[1]1. Tipologie'!D32</f>
        <v>2444</v>
      </c>
      <c r="E82" s="36">
        <f>'[1]1. Tipologie'!E32</f>
        <v>2377</v>
      </c>
      <c r="F82" s="36">
        <f>'[1]1. Tipologie'!F32</f>
        <v>2428</v>
      </c>
      <c r="G82" s="36">
        <f>'[1]1. Tipologie'!G32</f>
        <v>2464</v>
      </c>
      <c r="H82" s="36">
        <f>G82-C82</f>
        <v>75</v>
      </c>
      <c r="I82" s="35">
        <f>(G82-C82)/C82</f>
        <v>3.1393888656341566E-2</v>
      </c>
    </row>
    <row r="83" spans="2:12" s="92" customFormat="1" x14ac:dyDescent="0.2">
      <c r="B83" s="91" t="s">
        <v>68</v>
      </c>
      <c r="C83" s="36">
        <f>'[1]1. Tipologie'!C33</f>
        <v>3057</v>
      </c>
      <c r="D83" s="36">
        <f>'[1]1. Tipologie'!D33</f>
        <v>3065</v>
      </c>
      <c r="E83" s="36">
        <f>'[1]1. Tipologie'!E33</f>
        <v>3116</v>
      </c>
      <c r="F83" s="36">
        <f>'[1]1. Tipologie'!F33</f>
        <v>3130</v>
      </c>
      <c r="G83" s="36">
        <f>'[1]1. Tipologie'!G33</f>
        <v>3173</v>
      </c>
      <c r="H83" s="36">
        <f>G83-C83</f>
        <v>116</v>
      </c>
      <c r="I83" s="35">
        <f>(G83-C83)/C83</f>
        <v>3.7945698397121363E-2</v>
      </c>
    </row>
    <row r="84" spans="2:12" s="92" customFormat="1" x14ac:dyDescent="0.2">
      <c r="B84" s="109" t="s">
        <v>31</v>
      </c>
      <c r="C84" s="21">
        <f t="shared" ref="C84" si="15">SUM(C81:C83)</f>
        <v>22437</v>
      </c>
      <c r="D84" s="21">
        <f t="shared" ref="D84:G84" si="16">SUM(D81:D83)</f>
        <v>22319</v>
      </c>
      <c r="E84" s="21">
        <f t="shared" si="16"/>
        <v>22050</v>
      </c>
      <c r="F84" s="21">
        <f t="shared" si="16"/>
        <v>22075</v>
      </c>
      <c r="G84" s="21">
        <f t="shared" si="16"/>
        <v>22259</v>
      </c>
      <c r="H84" s="21">
        <f>G84-C84</f>
        <v>-178</v>
      </c>
      <c r="I84" s="110">
        <f>(G84-C84)/C84</f>
        <v>-7.9333244194856704E-3</v>
      </c>
    </row>
    <row r="85" spans="2:12" s="92" customFormat="1" ht="24.95" customHeight="1" x14ac:dyDescent="0.2">
      <c r="B85" s="111" t="s">
        <v>55</v>
      </c>
      <c r="C85" s="33"/>
      <c r="D85" s="33"/>
      <c r="E85" s="33"/>
      <c r="F85" s="33"/>
      <c r="G85" s="33"/>
      <c r="H85" s="33"/>
      <c r="I85" s="112"/>
      <c r="K85" s="36"/>
      <c r="L85" s="35"/>
    </row>
    <row r="86" spans="2:12" s="92" customFormat="1" x14ac:dyDescent="0.2">
      <c r="B86" s="52"/>
      <c r="C86" s="90"/>
      <c r="D86" s="90"/>
      <c r="E86" s="90"/>
      <c r="F86" s="90"/>
      <c r="G86" s="90"/>
      <c r="K86" s="91"/>
      <c r="L86" s="91"/>
    </row>
    <row r="87" spans="2:12" s="92" customFormat="1" x14ac:dyDescent="0.2">
      <c r="B87" s="52"/>
      <c r="C87" s="52">
        <v>2017</v>
      </c>
      <c r="D87" s="52">
        <v>2018</v>
      </c>
      <c r="E87" s="52">
        <v>2019</v>
      </c>
      <c r="F87" s="52">
        <v>2020</v>
      </c>
      <c r="G87" s="136">
        <v>2021</v>
      </c>
      <c r="K87" s="91"/>
      <c r="L87" s="91"/>
    </row>
    <row r="88" spans="2:12" s="92" customFormat="1" x14ac:dyDescent="0.2">
      <c r="B88" s="52" t="s">
        <v>69</v>
      </c>
      <c r="C88" s="122">
        <f t="shared" ref="C88:E88" si="17">C81/$C$81*100</f>
        <v>100</v>
      </c>
      <c r="D88" s="122">
        <f t="shared" si="17"/>
        <v>98.934730151256545</v>
      </c>
      <c r="E88" s="122">
        <f t="shared" si="17"/>
        <v>97.445706550526751</v>
      </c>
      <c r="F88" s="122">
        <f>F81/$C$81*100</f>
        <v>97.210287799423227</v>
      </c>
      <c r="G88" s="122">
        <f>G81/$C$81*100</f>
        <v>97.828262021069975</v>
      </c>
      <c r="K88" s="91"/>
      <c r="L88" s="91"/>
    </row>
    <row r="89" spans="2:12" s="92" customFormat="1" x14ac:dyDescent="0.2">
      <c r="B89" s="52" t="s">
        <v>64</v>
      </c>
      <c r="C89" s="122">
        <f t="shared" ref="C89:E89" si="18">C82/$C$82*100</f>
        <v>100</v>
      </c>
      <c r="D89" s="122">
        <f t="shared" si="18"/>
        <v>102.30221850146506</v>
      </c>
      <c r="E89" s="122">
        <f t="shared" si="18"/>
        <v>99.497697781498545</v>
      </c>
      <c r="F89" s="122">
        <f>F82/$C$82*100</f>
        <v>101.63248221012977</v>
      </c>
      <c r="G89" s="122">
        <f>G82/$C$82*100</f>
        <v>103.13938886563416</v>
      </c>
      <c r="K89" s="91"/>
      <c r="L89" s="91"/>
    </row>
    <row r="90" spans="2:12" s="92" customFormat="1" x14ac:dyDescent="0.2">
      <c r="B90" s="52" t="s">
        <v>65</v>
      </c>
      <c r="C90" s="122">
        <f t="shared" ref="C90:E90" si="19">C83/$C$83*100</f>
        <v>100</v>
      </c>
      <c r="D90" s="122">
        <f t="shared" si="19"/>
        <v>100.26169447170427</v>
      </c>
      <c r="E90" s="122">
        <f t="shared" si="19"/>
        <v>101.92999672881911</v>
      </c>
      <c r="F90" s="122">
        <f>F83/$C$83*100</f>
        <v>102.38796205430161</v>
      </c>
      <c r="G90" s="122">
        <f>G83/$C$83*100</f>
        <v>103.79456983971214</v>
      </c>
      <c r="K90" s="91"/>
      <c r="L90" s="91"/>
    </row>
    <row r="91" spans="2:12" s="92" customFormat="1" x14ac:dyDescent="0.2">
      <c r="K91" s="91"/>
      <c r="L91" s="91"/>
    </row>
    <row r="92" spans="2:12" s="92" customFormat="1" x14ac:dyDescent="0.2">
      <c r="K92" s="91"/>
      <c r="L92" s="91"/>
    </row>
    <row r="93" spans="2:12" s="92" customFormat="1" ht="24.95" customHeight="1" x14ac:dyDescent="0.2">
      <c r="B93" s="94" t="s">
        <v>250</v>
      </c>
      <c r="K93" s="91"/>
      <c r="L93" s="91"/>
    </row>
    <row r="94" spans="2:12" s="92" customFormat="1" ht="25.5" x14ac:dyDescent="0.2">
      <c r="B94" s="97" t="s">
        <v>26</v>
      </c>
      <c r="C94" s="23">
        <v>2017</v>
      </c>
      <c r="D94" s="23">
        <v>2018</v>
      </c>
      <c r="E94" s="23">
        <v>2019</v>
      </c>
      <c r="F94" s="23">
        <v>2020</v>
      </c>
      <c r="G94" s="23">
        <v>2021</v>
      </c>
      <c r="H94" s="7" t="s">
        <v>179</v>
      </c>
      <c r="I94" s="7" t="s">
        <v>180</v>
      </c>
      <c r="K94" s="107"/>
      <c r="L94" s="108"/>
    </row>
    <row r="95" spans="2:12" s="92" customFormat="1" x14ac:dyDescent="0.2">
      <c r="B95" s="91" t="s">
        <v>69</v>
      </c>
      <c r="C95" s="36">
        <f>'[1]1. Tipologie'!C40</f>
        <v>7467</v>
      </c>
      <c r="D95" s="36">
        <f>'[1]1. Tipologie'!D40</f>
        <v>7465</v>
      </c>
      <c r="E95" s="36">
        <f>'[1]1. Tipologie'!E40</f>
        <v>7423</v>
      </c>
      <c r="F95" s="36">
        <f>'[1]1. Tipologie'!F40</f>
        <v>7371</v>
      </c>
      <c r="G95" s="36">
        <f>'[1]1. Tipologie'!G40</f>
        <v>7352</v>
      </c>
      <c r="H95" s="36">
        <f>G95-C95</f>
        <v>-115</v>
      </c>
      <c r="I95" s="35">
        <f>(G95-C95)/C95</f>
        <v>-1.5401098165260479E-2</v>
      </c>
      <c r="K95" s="36"/>
    </row>
    <row r="96" spans="2:12" s="92" customFormat="1" x14ac:dyDescent="0.2">
      <c r="B96" s="91" t="s">
        <v>67</v>
      </c>
      <c r="C96" s="36">
        <f>'[1]1. Tipologie'!C41</f>
        <v>1300</v>
      </c>
      <c r="D96" s="36">
        <f>'[1]1. Tipologie'!D41</f>
        <v>1364</v>
      </c>
      <c r="E96" s="36">
        <f>'[1]1. Tipologie'!E41</f>
        <v>1393</v>
      </c>
      <c r="F96" s="36">
        <f>'[1]1. Tipologie'!F41</f>
        <v>1398</v>
      </c>
      <c r="G96" s="36">
        <f>'[1]1. Tipologie'!G41</f>
        <v>1424</v>
      </c>
      <c r="H96" s="36">
        <f>G96-C96</f>
        <v>124</v>
      </c>
      <c r="I96" s="35">
        <f>(G96-C96)/C96</f>
        <v>9.5384615384615387E-2</v>
      </c>
    </row>
    <row r="97" spans="2:12" s="92" customFormat="1" x14ac:dyDescent="0.2">
      <c r="B97" s="91" t="s">
        <v>68</v>
      </c>
      <c r="C97" s="36">
        <f>'[1]1. Tipologie'!C42</f>
        <v>1116</v>
      </c>
      <c r="D97" s="36">
        <f>'[1]1. Tipologie'!D42</f>
        <v>1117</v>
      </c>
      <c r="E97" s="36">
        <f>'[1]1. Tipologie'!E42</f>
        <v>1122</v>
      </c>
      <c r="F97" s="36">
        <f>'[1]1. Tipologie'!F42</f>
        <v>1133</v>
      </c>
      <c r="G97" s="36">
        <f>'[1]1. Tipologie'!G42</f>
        <v>1178</v>
      </c>
      <c r="H97" s="36">
        <f>G97-C97</f>
        <v>62</v>
      </c>
      <c r="I97" s="35">
        <f>(G97-C97)/C97</f>
        <v>5.5555555555555552E-2</v>
      </c>
    </row>
    <row r="98" spans="2:12" s="92" customFormat="1" x14ac:dyDescent="0.2">
      <c r="B98" s="109" t="s">
        <v>31</v>
      </c>
      <c r="C98" s="21">
        <f t="shared" ref="C98" si="20">SUM(C95:C97)</f>
        <v>9883</v>
      </c>
      <c r="D98" s="21">
        <f t="shared" ref="D98:G98" si="21">SUM(D95:D97)</f>
        <v>9946</v>
      </c>
      <c r="E98" s="21">
        <f t="shared" si="21"/>
        <v>9938</v>
      </c>
      <c r="F98" s="21">
        <f t="shared" si="21"/>
        <v>9902</v>
      </c>
      <c r="G98" s="21">
        <f t="shared" si="21"/>
        <v>9954</v>
      </c>
      <c r="H98" s="21">
        <f>G98-C98</f>
        <v>71</v>
      </c>
      <c r="I98" s="110">
        <f>(G98-C98)/C98</f>
        <v>7.1840534250733586E-3</v>
      </c>
    </row>
    <row r="99" spans="2:12" s="92" customFormat="1" ht="24.95" customHeight="1" x14ac:dyDescent="0.2">
      <c r="B99" s="111" t="s">
        <v>55</v>
      </c>
      <c r="C99" s="33"/>
      <c r="D99" s="33"/>
      <c r="E99" s="33"/>
      <c r="F99" s="33"/>
      <c r="G99" s="33"/>
      <c r="H99" s="33"/>
      <c r="I99" s="112"/>
      <c r="K99" s="36"/>
      <c r="L99" s="35"/>
    </row>
    <row r="100" spans="2:12" s="92" customFormat="1" x14ac:dyDescent="0.2">
      <c r="B100" s="91"/>
      <c r="K100" s="91"/>
      <c r="L100" s="91"/>
    </row>
    <row r="101" spans="2:12" s="92" customFormat="1" x14ac:dyDescent="0.2">
      <c r="B101" s="52"/>
      <c r="C101" s="52">
        <v>2017</v>
      </c>
      <c r="D101" s="52">
        <v>2018</v>
      </c>
      <c r="E101" s="52">
        <v>2019</v>
      </c>
      <c r="F101" s="52">
        <v>2020</v>
      </c>
      <c r="G101" s="136">
        <v>2021</v>
      </c>
      <c r="K101" s="91"/>
      <c r="L101" s="91"/>
    </row>
    <row r="102" spans="2:12" s="92" customFormat="1" x14ac:dyDescent="0.2">
      <c r="B102" s="52" t="s">
        <v>69</v>
      </c>
      <c r="C102" s="122">
        <f t="shared" ref="C102:E102" si="22">C95/$C$95*100</f>
        <v>100</v>
      </c>
      <c r="D102" s="122">
        <f t="shared" si="22"/>
        <v>99.973215481451717</v>
      </c>
      <c r="E102" s="122">
        <f t="shared" si="22"/>
        <v>99.410740591937866</v>
      </c>
      <c r="F102" s="122">
        <f>F95/$C$95*100</f>
        <v>98.714343109682602</v>
      </c>
      <c r="G102" s="122">
        <f>G95/$C$95*100</f>
        <v>98.459890183473959</v>
      </c>
      <c r="K102" s="91"/>
      <c r="L102" s="91"/>
    </row>
    <row r="103" spans="2:12" s="92" customFormat="1" x14ac:dyDescent="0.2">
      <c r="B103" s="52" t="s">
        <v>64</v>
      </c>
      <c r="C103" s="122">
        <f t="shared" ref="C103:E103" si="23">C96/$C$96*100</f>
        <v>100</v>
      </c>
      <c r="D103" s="122">
        <f t="shared" si="23"/>
        <v>104.92307692307692</v>
      </c>
      <c r="E103" s="122">
        <f t="shared" si="23"/>
        <v>107.15384615384616</v>
      </c>
      <c r="F103" s="122">
        <f>F96/$C$96*100</f>
        <v>107.53846153846153</v>
      </c>
      <c r="G103" s="122">
        <f>G96/$C$96*100</f>
        <v>109.53846153846155</v>
      </c>
      <c r="K103" s="91"/>
      <c r="L103" s="91"/>
    </row>
    <row r="104" spans="2:12" s="92" customFormat="1" x14ac:dyDescent="0.2">
      <c r="B104" s="52" t="s">
        <v>65</v>
      </c>
      <c r="C104" s="122">
        <f t="shared" ref="C104:E104" si="24">C97/$C$97*100</f>
        <v>100</v>
      </c>
      <c r="D104" s="122">
        <f t="shared" si="24"/>
        <v>100.08960573476702</v>
      </c>
      <c r="E104" s="122">
        <f t="shared" si="24"/>
        <v>100.53763440860214</v>
      </c>
      <c r="F104" s="122">
        <f>F97/$C$97*100</f>
        <v>101.52329749103943</v>
      </c>
      <c r="G104" s="122">
        <f>G97/$C$97*100</f>
        <v>105.55555555555556</v>
      </c>
      <c r="H104" s="36"/>
      <c r="K104" s="36"/>
      <c r="L104" s="91"/>
    </row>
    <row r="105" spans="2:12" s="92" customFormat="1" x14ac:dyDescent="0.2">
      <c r="B105" s="90"/>
      <c r="C105" s="90"/>
      <c r="D105" s="90"/>
      <c r="E105" s="90"/>
      <c r="F105" s="90"/>
      <c r="G105" s="90"/>
      <c r="K105" s="91"/>
      <c r="L105" s="91"/>
    </row>
    <row r="106" spans="2:12" s="92" customFormat="1" x14ac:dyDescent="0.2">
      <c r="K106" s="91"/>
      <c r="L106" s="91"/>
    </row>
    <row r="107" spans="2:12" s="92" customFormat="1" ht="24.95" customHeight="1" x14ac:dyDescent="0.2">
      <c r="B107" s="94" t="s">
        <v>251</v>
      </c>
      <c r="K107" s="91"/>
      <c r="L107" s="91"/>
    </row>
    <row r="108" spans="2:12" s="92" customFormat="1" ht="25.5" x14ac:dyDescent="0.2">
      <c r="B108" s="97" t="s">
        <v>27</v>
      </c>
      <c r="C108" s="23">
        <v>2017</v>
      </c>
      <c r="D108" s="23">
        <v>2018</v>
      </c>
      <c r="E108" s="23">
        <v>2019</v>
      </c>
      <c r="F108" s="23">
        <v>2020</v>
      </c>
      <c r="G108" s="23">
        <v>2021</v>
      </c>
      <c r="H108" s="7" t="s">
        <v>179</v>
      </c>
      <c r="I108" s="7" t="s">
        <v>180</v>
      </c>
      <c r="K108" s="107"/>
      <c r="L108" s="108"/>
    </row>
    <row r="109" spans="2:12" s="92" customFormat="1" x14ac:dyDescent="0.2">
      <c r="B109" s="91" t="s">
        <v>69</v>
      </c>
      <c r="C109" s="36">
        <f>'[1]1. Tipologie'!C49</f>
        <v>8183</v>
      </c>
      <c r="D109" s="36">
        <f>'[1]1. Tipologie'!D49</f>
        <v>8115</v>
      </c>
      <c r="E109" s="36">
        <f>'[1]1. Tipologie'!E49</f>
        <v>8097</v>
      </c>
      <c r="F109" s="36">
        <f>'[1]1. Tipologie'!F49</f>
        <v>8005</v>
      </c>
      <c r="G109" s="36">
        <f>'[1]1. Tipologie'!G49</f>
        <v>7944</v>
      </c>
      <c r="H109" s="36">
        <f>G109-C109</f>
        <v>-239</v>
      </c>
      <c r="I109" s="35">
        <f>(G109-C109)/C109</f>
        <v>-2.9206892337773432E-2</v>
      </c>
      <c r="K109" s="36"/>
    </row>
    <row r="110" spans="2:12" s="92" customFormat="1" x14ac:dyDescent="0.2">
      <c r="B110" s="91" t="s">
        <v>67</v>
      </c>
      <c r="C110" s="36">
        <f>'[1]1. Tipologie'!C50</f>
        <v>1064</v>
      </c>
      <c r="D110" s="36">
        <f>'[1]1. Tipologie'!D50</f>
        <v>1074</v>
      </c>
      <c r="E110" s="36">
        <f>'[1]1. Tipologie'!E50</f>
        <v>1054</v>
      </c>
      <c r="F110" s="36">
        <f>'[1]1. Tipologie'!F50</f>
        <v>1068</v>
      </c>
      <c r="G110" s="36">
        <f>'[1]1. Tipologie'!G50</f>
        <v>1073</v>
      </c>
      <c r="H110" s="36">
        <f>G110-C110</f>
        <v>9</v>
      </c>
      <c r="I110" s="35">
        <f>(G110-C110)/C110</f>
        <v>8.4586466165413529E-3</v>
      </c>
    </row>
    <row r="111" spans="2:12" s="92" customFormat="1" x14ac:dyDescent="0.2">
      <c r="B111" s="91" t="s">
        <v>68</v>
      </c>
      <c r="C111" s="36">
        <f>'[1]1. Tipologie'!C51</f>
        <v>1370</v>
      </c>
      <c r="D111" s="36">
        <f>'[1]1. Tipologie'!D51</f>
        <v>1401</v>
      </c>
      <c r="E111" s="36">
        <f>'[1]1. Tipologie'!E51</f>
        <v>1422</v>
      </c>
      <c r="F111" s="36">
        <f>'[1]1. Tipologie'!F51</f>
        <v>1438</v>
      </c>
      <c r="G111" s="36">
        <f>'[1]1. Tipologie'!G51</f>
        <v>1453</v>
      </c>
      <c r="H111" s="36">
        <f>G111-C111</f>
        <v>83</v>
      </c>
      <c r="I111" s="35">
        <f>(G111-C111)/C111</f>
        <v>6.0583941605839416E-2</v>
      </c>
    </row>
    <row r="112" spans="2:12" s="92" customFormat="1" x14ac:dyDescent="0.2">
      <c r="B112" s="109" t="s">
        <v>31</v>
      </c>
      <c r="C112" s="21">
        <f t="shared" ref="C112" si="25">SUM(C109:C111)</f>
        <v>10617</v>
      </c>
      <c r="D112" s="21">
        <f t="shared" ref="D112:G112" si="26">SUM(D109:D111)</f>
        <v>10590</v>
      </c>
      <c r="E112" s="21">
        <f t="shared" si="26"/>
        <v>10573</v>
      </c>
      <c r="F112" s="21">
        <f t="shared" si="26"/>
        <v>10511</v>
      </c>
      <c r="G112" s="21">
        <f t="shared" si="26"/>
        <v>10470</v>
      </c>
      <c r="H112" s="21">
        <f>G112-C112</f>
        <v>-147</v>
      </c>
      <c r="I112" s="110">
        <f>(G112-C112)/C112</f>
        <v>-1.3845719129697655E-2</v>
      </c>
    </row>
    <row r="113" spans="2:12" s="92" customFormat="1" ht="24.95" customHeight="1" x14ac:dyDescent="0.2">
      <c r="B113" s="111" t="s">
        <v>55</v>
      </c>
      <c r="C113" s="33"/>
      <c r="D113" s="33"/>
      <c r="E113" s="33"/>
      <c r="F113" s="33"/>
      <c r="G113" s="33"/>
      <c r="H113" s="33"/>
      <c r="I113" s="112"/>
      <c r="K113" s="36"/>
      <c r="L113" s="35"/>
    </row>
    <row r="114" spans="2:12" s="92" customFormat="1" x14ac:dyDescent="0.2">
      <c r="B114" s="91"/>
      <c r="K114" s="91"/>
      <c r="L114" s="91"/>
    </row>
    <row r="115" spans="2:12" s="92" customFormat="1" x14ac:dyDescent="0.2">
      <c r="B115" s="52"/>
      <c r="C115" s="52">
        <v>2017</v>
      </c>
      <c r="D115" s="52">
        <v>2018</v>
      </c>
      <c r="E115" s="52">
        <v>2019</v>
      </c>
      <c r="F115" s="52">
        <v>2020</v>
      </c>
      <c r="G115" s="136">
        <v>2021</v>
      </c>
      <c r="H115" s="90"/>
      <c r="I115" s="90"/>
      <c r="K115" s="91"/>
      <c r="L115" s="91"/>
    </row>
    <row r="116" spans="2:12" s="92" customFormat="1" x14ac:dyDescent="0.2">
      <c r="B116" s="52" t="s">
        <v>69</v>
      </c>
      <c r="C116" s="122">
        <f>C109/$C$109*100</f>
        <v>100</v>
      </c>
      <c r="D116" s="122">
        <f t="shared" ref="D116:E116" si="27">D109/$C$109*100</f>
        <v>99.169008920933649</v>
      </c>
      <c r="E116" s="122">
        <f t="shared" si="27"/>
        <v>98.949040694121962</v>
      </c>
      <c r="F116" s="122">
        <f>F109/$C$109*100</f>
        <v>97.824758645973361</v>
      </c>
      <c r="G116" s="122">
        <f>G109/$C$109*100</f>
        <v>97.079310766222662</v>
      </c>
      <c r="H116" s="90"/>
      <c r="I116" s="90"/>
      <c r="K116" s="91"/>
      <c r="L116" s="91"/>
    </row>
    <row r="117" spans="2:12" s="92" customFormat="1" x14ac:dyDescent="0.2">
      <c r="B117" s="52" t="s">
        <v>64</v>
      </c>
      <c r="C117" s="122">
        <f>C110/$C$110*100</f>
        <v>100</v>
      </c>
      <c r="D117" s="122">
        <f t="shared" ref="D117:E117" si="28">D110/$C$110*100</f>
        <v>100.93984962406014</v>
      </c>
      <c r="E117" s="122">
        <f t="shared" si="28"/>
        <v>99.060150375939855</v>
      </c>
      <c r="F117" s="122">
        <f>F110/$C$110*100</f>
        <v>100.37593984962405</v>
      </c>
      <c r="G117" s="122">
        <f>G110/$C$110*100</f>
        <v>100.84586466165413</v>
      </c>
      <c r="H117" s="90"/>
      <c r="I117" s="90"/>
      <c r="K117" s="91"/>
      <c r="L117" s="91"/>
    </row>
    <row r="118" spans="2:12" s="92" customFormat="1" x14ac:dyDescent="0.2">
      <c r="B118" s="52" t="s">
        <v>65</v>
      </c>
      <c r="C118" s="122">
        <f>C111/$C$111*100</f>
        <v>100</v>
      </c>
      <c r="D118" s="122">
        <f t="shared" ref="D118:E118" si="29">D111/$C$111*100</f>
        <v>102.26277372262773</v>
      </c>
      <c r="E118" s="122">
        <f t="shared" si="29"/>
        <v>103.7956204379562</v>
      </c>
      <c r="F118" s="122">
        <f>F111/$C$111*100</f>
        <v>104.96350364963503</v>
      </c>
      <c r="G118" s="122">
        <f>G111/$C$111*100</f>
        <v>106.05839416058393</v>
      </c>
      <c r="H118" s="90"/>
      <c r="I118" s="90"/>
      <c r="K118" s="91"/>
      <c r="L118" s="91"/>
    </row>
    <row r="119" spans="2:12" s="92" customFormat="1" x14ac:dyDescent="0.2">
      <c r="B119" s="90"/>
      <c r="C119" s="90"/>
      <c r="D119" s="90"/>
      <c r="E119" s="90"/>
      <c r="F119" s="90"/>
      <c r="G119" s="90"/>
      <c r="H119" s="90"/>
      <c r="I119" s="90"/>
    </row>
    <row r="120" spans="2:12" s="92" customFormat="1" x14ac:dyDescent="0.2">
      <c r="B120" s="90"/>
      <c r="C120" s="90"/>
      <c r="D120" s="90"/>
      <c r="E120" s="90"/>
      <c r="F120" s="90"/>
      <c r="G120" s="90"/>
      <c r="H120" s="90"/>
      <c r="I120" s="90"/>
    </row>
    <row r="121" spans="2:12" s="92" customFormat="1" x14ac:dyDescent="0.2"/>
    <row r="122" spans="2:12" s="92" customFormat="1" x14ac:dyDescent="0.2"/>
    <row r="123" spans="2:12" s="92" customFormat="1" x14ac:dyDescent="0.2"/>
    <row r="124" spans="2:12" s="92" customFormat="1" x14ac:dyDescent="0.2"/>
    <row r="125" spans="2:12" s="92" customFormat="1" x14ac:dyDescent="0.2"/>
    <row r="126" spans="2:12" s="92" customFormat="1" x14ac:dyDescent="0.2"/>
    <row r="127" spans="2:12" s="92" customFormat="1" x14ac:dyDescent="0.2"/>
    <row r="128" spans="2:12" s="92" customFormat="1" x14ac:dyDescent="0.2"/>
  </sheetData>
  <sheetProtection sheet="1" objects="1" scenarios="1"/>
  <mergeCells count="18"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  <mergeCell ref="B2:T4"/>
    <mergeCell ref="B7:B8"/>
    <mergeCell ref="C7:D8"/>
    <mergeCell ref="E7:J7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33483-4400-4DAC-9C36-B73A2D42C117}">
  <sheetPr>
    <tabColor theme="0"/>
    <pageSetUpPr fitToPage="1"/>
  </sheetPr>
  <dimension ref="B1:AA125"/>
  <sheetViews>
    <sheetView zoomScaleNormal="100" zoomScalePageLayoutView="125" workbookViewId="0">
      <selection activeCell="V19" sqref="V19"/>
    </sheetView>
  </sheetViews>
  <sheetFormatPr defaultColWidth="8.75" defaultRowHeight="12.75" x14ac:dyDescent="0.2"/>
  <cols>
    <col min="1" max="1" width="4.125" style="92" customWidth="1"/>
    <col min="2" max="2" width="18.875" style="92" customWidth="1"/>
    <col min="3" max="20" width="8.125" style="92" customWidth="1"/>
    <col min="21" max="22" width="8.75" style="92"/>
    <col min="23" max="23" width="7.375" style="92" customWidth="1"/>
    <col min="24" max="25" width="8.75" style="92"/>
    <col min="26" max="26" width="8" style="92" customWidth="1"/>
    <col min="27" max="28" width="8.75" style="92"/>
    <col min="29" max="29" width="7.625" style="92" customWidth="1"/>
    <col min="30" max="31" width="8.75" style="92"/>
    <col min="32" max="32" width="7.875" style="92" customWidth="1"/>
    <col min="33" max="34" width="8.75" style="92"/>
    <col min="35" max="35" width="8.25" style="92" customWidth="1"/>
    <col min="36" max="16384" width="8.75" style="92"/>
  </cols>
  <sheetData>
    <row r="1" spans="2:27" x14ac:dyDescent="0.2">
      <c r="V1" s="90"/>
      <c r="W1" s="90"/>
      <c r="X1" s="90"/>
      <c r="Y1" s="90"/>
      <c r="Z1" s="90"/>
      <c r="AA1" s="90"/>
    </row>
    <row r="2" spans="2:27" ht="15" customHeight="1" x14ac:dyDescent="0.2">
      <c r="B2" s="149" t="s">
        <v>190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V2" s="52" t="s">
        <v>56</v>
      </c>
      <c r="W2" s="52"/>
      <c r="X2" s="52"/>
      <c r="Y2" s="52"/>
      <c r="Z2" s="52"/>
      <c r="AA2" s="90"/>
    </row>
    <row r="3" spans="2:27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V3" s="52"/>
      <c r="W3" s="52"/>
      <c r="X3" s="52"/>
      <c r="Y3" s="52"/>
      <c r="Z3" s="52"/>
      <c r="AA3" s="90"/>
    </row>
    <row r="4" spans="2:27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V4" s="52"/>
      <c r="W4" s="52"/>
      <c r="X4" s="52"/>
      <c r="Y4" s="52"/>
      <c r="Z4" s="52"/>
      <c r="AA4" s="90"/>
    </row>
    <row r="5" spans="2:27" ht="13.5" customHeight="1" x14ac:dyDescent="0.2">
      <c r="C5" s="93"/>
      <c r="D5" s="93"/>
      <c r="E5" s="93"/>
      <c r="F5" s="93"/>
      <c r="G5" s="93"/>
      <c r="H5" s="93"/>
      <c r="I5" s="93"/>
      <c r="J5" s="93"/>
      <c r="K5" s="93"/>
      <c r="L5" s="93"/>
      <c r="O5" s="92" t="s">
        <v>58</v>
      </c>
      <c r="V5" s="52"/>
      <c r="W5" s="52"/>
      <c r="X5" s="52"/>
      <c r="Y5" s="52"/>
      <c r="Z5" s="52"/>
      <c r="AA5" s="90"/>
    </row>
    <row r="6" spans="2:27" s="96" customFormat="1" ht="24.95" customHeight="1" x14ac:dyDescent="0.2">
      <c r="B6" s="94" t="s">
        <v>187</v>
      </c>
      <c r="C6" s="95"/>
      <c r="D6" s="95"/>
      <c r="E6" s="95"/>
      <c r="F6" s="95"/>
      <c r="G6" s="95"/>
      <c r="H6" s="95"/>
      <c r="I6" s="95"/>
      <c r="J6" s="95"/>
      <c r="K6" s="95"/>
      <c r="L6" s="95"/>
      <c r="V6" s="120"/>
      <c r="W6" s="120"/>
      <c r="X6" s="120"/>
      <c r="Y6" s="120"/>
      <c r="Z6" s="120"/>
      <c r="AA6" s="123"/>
    </row>
    <row r="7" spans="2:27" ht="15" customHeight="1" x14ac:dyDescent="0.2">
      <c r="B7" s="154" t="s">
        <v>54</v>
      </c>
      <c r="C7" s="152" t="s">
        <v>34</v>
      </c>
      <c r="D7" s="152"/>
      <c r="E7" s="151" t="s">
        <v>16</v>
      </c>
      <c r="F7" s="151"/>
      <c r="G7" s="151"/>
      <c r="H7" s="151"/>
      <c r="I7" s="151"/>
      <c r="J7" s="151"/>
      <c r="K7" s="151"/>
      <c r="L7" s="151"/>
      <c r="V7" s="52" t="s">
        <v>33</v>
      </c>
      <c r="W7" s="52"/>
      <c r="X7" s="52"/>
      <c r="Y7" s="52"/>
      <c r="Z7" s="52"/>
      <c r="AA7" s="90"/>
    </row>
    <row r="8" spans="2:27" ht="27" customHeight="1" x14ac:dyDescent="0.2">
      <c r="B8" s="155"/>
      <c r="C8" s="153"/>
      <c r="D8" s="153"/>
      <c r="E8" s="170" t="s">
        <v>35</v>
      </c>
      <c r="F8" s="170"/>
      <c r="G8" s="170" t="s">
        <v>70</v>
      </c>
      <c r="H8" s="170"/>
      <c r="I8" s="170" t="s">
        <v>36</v>
      </c>
      <c r="J8" s="170"/>
      <c r="K8" s="170" t="s">
        <v>37</v>
      </c>
      <c r="L8" s="170"/>
      <c r="V8" s="52"/>
      <c r="W8" s="52"/>
      <c r="X8" s="52"/>
      <c r="Y8" s="52"/>
      <c r="Z8" s="52"/>
      <c r="AA8" s="90"/>
    </row>
    <row r="9" spans="2:27" ht="35.25" customHeight="1" x14ac:dyDescent="0.2">
      <c r="B9" s="97"/>
      <c r="C9" s="98" t="s">
        <v>189</v>
      </c>
      <c r="D9" s="99" t="s">
        <v>9</v>
      </c>
      <c r="E9" s="98" t="s">
        <v>189</v>
      </c>
      <c r="F9" s="99" t="s">
        <v>9</v>
      </c>
      <c r="G9" s="98" t="s">
        <v>189</v>
      </c>
      <c r="H9" s="99" t="s">
        <v>9</v>
      </c>
      <c r="I9" s="98" t="s">
        <v>189</v>
      </c>
      <c r="J9" s="99" t="s">
        <v>9</v>
      </c>
      <c r="K9" s="98" t="s">
        <v>189</v>
      </c>
      <c r="L9" s="99" t="s">
        <v>9</v>
      </c>
      <c r="V9" s="52"/>
      <c r="W9" s="52" t="s">
        <v>35</v>
      </c>
      <c r="X9" s="52" t="s">
        <v>70</v>
      </c>
      <c r="Y9" s="52" t="s">
        <v>36</v>
      </c>
      <c r="Z9" s="52" t="s">
        <v>37</v>
      </c>
      <c r="AA9" s="90"/>
    </row>
    <row r="10" spans="2:27" x14ac:dyDescent="0.2">
      <c r="B10" s="92" t="s">
        <v>17</v>
      </c>
      <c r="C10" s="20">
        <f>$G$43</f>
        <v>303057</v>
      </c>
      <c r="D10" s="8">
        <v>1</v>
      </c>
      <c r="E10" s="20">
        <f>$G$39</f>
        <v>142042</v>
      </c>
      <c r="F10" s="9">
        <f>E10/$C$10</f>
        <v>0.46869730776718571</v>
      </c>
      <c r="G10" s="20">
        <f>$G$40</f>
        <v>82473</v>
      </c>
      <c r="H10" s="9">
        <f>G10/$C$10</f>
        <v>0.27213692473693069</v>
      </c>
      <c r="I10" s="20">
        <f>$G$41</f>
        <v>67414</v>
      </c>
      <c r="J10" s="9">
        <f>I10/$C$10</f>
        <v>0.22244660245432377</v>
      </c>
      <c r="K10" s="20">
        <f>$G$42</f>
        <v>11128</v>
      </c>
      <c r="L10" s="9">
        <f>K10/$C$10</f>
        <v>3.6719165041559837E-2</v>
      </c>
      <c r="N10" s="92" t="s">
        <v>57</v>
      </c>
      <c r="V10" s="52" t="s">
        <v>18</v>
      </c>
      <c r="W10" s="122">
        <f>$E$11</f>
        <v>25717</v>
      </c>
      <c r="X10" s="122">
        <f>$G$11</f>
        <v>15552</v>
      </c>
      <c r="Y10" s="122">
        <f>$I$11</f>
        <v>11102</v>
      </c>
      <c r="Z10" s="122">
        <f>$K$11</f>
        <v>2085</v>
      </c>
      <c r="AA10" s="90"/>
    </row>
    <row r="11" spans="2:27" x14ac:dyDescent="0.2">
      <c r="B11" s="92" t="s">
        <v>18</v>
      </c>
      <c r="C11" s="20">
        <f>$G$58</f>
        <v>54456</v>
      </c>
      <c r="D11" s="10">
        <v>1</v>
      </c>
      <c r="E11" s="20">
        <f>$G$54</f>
        <v>25717</v>
      </c>
      <c r="F11" s="11">
        <f>E11/$C$11</f>
        <v>0.4722528279712061</v>
      </c>
      <c r="G11" s="20">
        <f>$G$55</f>
        <v>15552</v>
      </c>
      <c r="H11" s="11">
        <f>G11/$C$11</f>
        <v>0.28558836491846629</v>
      </c>
      <c r="I11" s="20">
        <f>$G$56</f>
        <v>11102</v>
      </c>
      <c r="J11" s="11">
        <f>I11/$C$11</f>
        <v>0.20387101513148229</v>
      </c>
      <c r="K11" s="20">
        <f>$G$57</f>
        <v>2085</v>
      </c>
      <c r="L11" s="11">
        <f>K11/$C$11</f>
        <v>3.8287791978845305E-2</v>
      </c>
      <c r="V11" s="52"/>
      <c r="W11" s="52"/>
      <c r="X11" s="52"/>
      <c r="Y11" s="52"/>
      <c r="Z11" s="52"/>
      <c r="AA11" s="90"/>
    </row>
    <row r="12" spans="2:27" ht="15" customHeight="1" x14ac:dyDescent="0.2">
      <c r="B12" s="100"/>
      <c r="C12" s="150" t="s">
        <v>28</v>
      </c>
      <c r="D12" s="150"/>
      <c r="E12" s="150"/>
      <c r="F12" s="150"/>
      <c r="G12" s="150"/>
      <c r="H12" s="150"/>
      <c r="I12" s="150"/>
      <c r="J12" s="150"/>
      <c r="K12" s="150"/>
      <c r="L12" s="150"/>
      <c r="V12" s="52"/>
      <c r="W12" s="52"/>
      <c r="X12" s="52"/>
      <c r="Y12" s="52"/>
      <c r="Z12" s="52"/>
      <c r="AA12" s="90"/>
    </row>
    <row r="13" spans="2:27" ht="15" customHeight="1" x14ac:dyDescent="0.2">
      <c r="B13" s="92" t="s">
        <v>61</v>
      </c>
      <c r="C13" s="20">
        <f>$G$73</f>
        <v>11773</v>
      </c>
      <c r="D13" s="8">
        <v>1</v>
      </c>
      <c r="E13" s="20">
        <f>$G$69</f>
        <v>5054</v>
      </c>
      <c r="F13" s="9">
        <f>E13/$C$14</f>
        <v>0.22705422525719934</v>
      </c>
      <c r="G13" s="20">
        <f>$G$70</f>
        <v>3003</v>
      </c>
      <c r="H13" s="9">
        <f>G13/$C$14</f>
        <v>0.1349117211015769</v>
      </c>
      <c r="I13" s="20">
        <f>$G$71</f>
        <v>3286</v>
      </c>
      <c r="J13" s="9">
        <f>I13/$C$14</f>
        <v>0.14762567950042679</v>
      </c>
      <c r="K13" s="20">
        <f>$G$72</f>
        <v>430</v>
      </c>
      <c r="L13" s="9">
        <f>K13/$C$14</f>
        <v>1.9318028662563456E-2</v>
      </c>
    </row>
    <row r="14" spans="2:27" x14ac:dyDescent="0.2">
      <c r="B14" s="92" t="s">
        <v>19</v>
      </c>
      <c r="C14" s="20">
        <f>$G$88</f>
        <v>22259</v>
      </c>
      <c r="D14" s="8">
        <v>1</v>
      </c>
      <c r="E14" s="20">
        <f>$G$84</f>
        <v>10239</v>
      </c>
      <c r="F14" s="9">
        <f>E14/$C$14</f>
        <v>0.45999371040927267</v>
      </c>
      <c r="G14" s="20">
        <f>$G$85</f>
        <v>7400</v>
      </c>
      <c r="H14" s="9">
        <f>G14/$C$14</f>
        <v>0.33244979558830134</v>
      </c>
      <c r="I14" s="20">
        <f>$G$86</f>
        <v>3777</v>
      </c>
      <c r="J14" s="9">
        <f>I14/$C$14</f>
        <v>0.16968417269419112</v>
      </c>
      <c r="K14" s="20">
        <f>$G$87</f>
        <v>843</v>
      </c>
      <c r="L14" s="9">
        <f>K14/$C$14</f>
        <v>3.7872321308234869E-2</v>
      </c>
      <c r="P14" s="92" t="s">
        <v>59</v>
      </c>
      <c r="R14" s="92" t="s">
        <v>22</v>
      </c>
    </row>
    <row r="15" spans="2:27" x14ac:dyDescent="0.2">
      <c r="B15" s="92" t="s">
        <v>20</v>
      </c>
      <c r="C15" s="20">
        <f>$G$103</f>
        <v>9954</v>
      </c>
      <c r="D15" s="8">
        <v>1</v>
      </c>
      <c r="E15" s="20">
        <f>$G$99</f>
        <v>4943</v>
      </c>
      <c r="F15" s="9">
        <f>E15/$C$15</f>
        <v>0.49658428772352825</v>
      </c>
      <c r="G15" s="20">
        <f>$G$100</f>
        <v>2553</v>
      </c>
      <c r="H15" s="9">
        <f>G15/$C$15</f>
        <v>0.25647980711271851</v>
      </c>
      <c r="I15" s="20">
        <f>$G$101</f>
        <v>2036</v>
      </c>
      <c r="J15" s="9">
        <f>I15/$C$15</f>
        <v>0.20454088808519189</v>
      </c>
      <c r="K15" s="20">
        <f>$G$102</f>
        <v>422</v>
      </c>
      <c r="L15" s="9">
        <f>K15/$C$15</f>
        <v>4.239501707856138E-2</v>
      </c>
    </row>
    <row r="16" spans="2:27" x14ac:dyDescent="0.2">
      <c r="B16" s="101" t="s">
        <v>21</v>
      </c>
      <c r="C16" s="21">
        <f>$G$118</f>
        <v>10470</v>
      </c>
      <c r="D16" s="10">
        <v>1</v>
      </c>
      <c r="E16" s="21">
        <f>$G$114</f>
        <v>5481</v>
      </c>
      <c r="F16" s="11">
        <f>E16/$C$16</f>
        <v>0.5234957020057307</v>
      </c>
      <c r="G16" s="21">
        <f>$G$115</f>
        <v>2596</v>
      </c>
      <c r="H16" s="11">
        <f>G16/$C$16</f>
        <v>0.24794651384909264</v>
      </c>
      <c r="I16" s="21">
        <f>$G$116</f>
        <v>2003</v>
      </c>
      <c r="J16" s="11">
        <f>I16/$C$16</f>
        <v>0.19130850047755493</v>
      </c>
      <c r="K16" s="21">
        <f>$G$117</f>
        <v>390</v>
      </c>
      <c r="L16" s="11">
        <f>K16/$C$16</f>
        <v>3.7249283667621778E-2</v>
      </c>
    </row>
    <row r="17" spans="2:23" ht="24.95" customHeight="1" x14ac:dyDescent="0.2">
      <c r="B17" s="102" t="s">
        <v>55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20" spans="2:23" s="104" customFormat="1" ht="24.95" customHeight="1" x14ac:dyDescent="0.2">
      <c r="B20" s="94" t="s">
        <v>188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2:23" ht="15" customHeight="1" x14ac:dyDescent="0.2">
      <c r="B21" s="154" t="s">
        <v>54</v>
      </c>
      <c r="C21" s="157" t="s">
        <v>34</v>
      </c>
      <c r="D21" s="157"/>
      <c r="E21" s="157"/>
      <c r="F21" s="151" t="s">
        <v>16</v>
      </c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S21" s="92" t="s">
        <v>59</v>
      </c>
    </row>
    <row r="22" spans="2:23" ht="24.75" customHeight="1" x14ac:dyDescent="0.2">
      <c r="B22" s="155"/>
      <c r="C22" s="158"/>
      <c r="D22" s="158"/>
      <c r="E22" s="158"/>
      <c r="F22" s="170" t="s">
        <v>35</v>
      </c>
      <c r="G22" s="170"/>
      <c r="H22" s="170"/>
      <c r="I22" s="170" t="s">
        <v>70</v>
      </c>
      <c r="J22" s="170"/>
      <c r="K22" s="170"/>
      <c r="L22" s="170" t="s">
        <v>36</v>
      </c>
      <c r="M22" s="170"/>
      <c r="N22" s="170"/>
      <c r="O22" s="170" t="s">
        <v>37</v>
      </c>
      <c r="P22" s="170"/>
      <c r="Q22" s="170"/>
    </row>
    <row r="23" spans="2:23" ht="35.25" customHeight="1" x14ac:dyDescent="0.2">
      <c r="B23" s="97"/>
      <c r="C23" s="98" t="s">
        <v>189</v>
      </c>
      <c r="D23" s="99" t="s">
        <v>174</v>
      </c>
      <c r="E23" s="99" t="s">
        <v>175</v>
      </c>
      <c r="F23" s="98" t="s">
        <v>189</v>
      </c>
      <c r="G23" s="99" t="s">
        <v>174</v>
      </c>
      <c r="H23" s="99" t="s">
        <v>175</v>
      </c>
      <c r="I23" s="98" t="s">
        <v>189</v>
      </c>
      <c r="J23" s="99" t="s">
        <v>174</v>
      </c>
      <c r="K23" s="99" t="s">
        <v>175</v>
      </c>
      <c r="L23" s="98" t="s">
        <v>189</v>
      </c>
      <c r="M23" s="99" t="s">
        <v>174</v>
      </c>
      <c r="N23" s="99" t="s">
        <v>175</v>
      </c>
      <c r="O23" s="98" t="s">
        <v>189</v>
      </c>
      <c r="P23" s="99" t="s">
        <v>174</v>
      </c>
      <c r="Q23" s="99" t="s">
        <v>175</v>
      </c>
      <c r="W23" s="92" t="s">
        <v>57</v>
      </c>
    </row>
    <row r="24" spans="2:23" x14ac:dyDescent="0.2">
      <c r="B24" s="92" t="s">
        <v>17</v>
      </c>
      <c r="C24" s="20">
        <f>$G$43</f>
        <v>303057</v>
      </c>
      <c r="D24" s="36">
        <f>G43-F43</f>
        <v>3467</v>
      </c>
      <c r="E24" s="35">
        <f>(G43-F43)/F43</f>
        <v>1.1572482392603224E-2</v>
      </c>
      <c r="F24" s="20">
        <f>$G$39</f>
        <v>142042</v>
      </c>
      <c r="G24" s="36">
        <f>G39-F39</f>
        <v>1382</v>
      </c>
      <c r="H24" s="35">
        <f>(G39-F39)/F39</f>
        <v>9.8251101947959621E-3</v>
      </c>
      <c r="I24" s="20">
        <f>$G$40</f>
        <v>82473</v>
      </c>
      <c r="J24" s="36">
        <f>G40-F40</f>
        <v>3489</v>
      </c>
      <c r="K24" s="35">
        <f>(G40-F40)/F40</f>
        <v>4.417350349437861E-2</v>
      </c>
      <c r="L24" s="20">
        <f>$G$41</f>
        <v>67414</v>
      </c>
      <c r="M24" s="36">
        <f>G41-F41</f>
        <v>-1454</v>
      </c>
      <c r="N24" s="35">
        <f>(G41-F41)/F41</f>
        <v>-2.1112853574954987E-2</v>
      </c>
      <c r="O24" s="20">
        <f>$G$42</f>
        <v>11128</v>
      </c>
      <c r="P24" s="36">
        <f>G42-F42</f>
        <v>50</v>
      </c>
      <c r="Q24" s="35">
        <f>(G42-F42)/F42</f>
        <v>4.5134500812421012E-3</v>
      </c>
    </row>
    <row r="25" spans="2:23" x14ac:dyDescent="0.2">
      <c r="B25" s="92" t="s">
        <v>18</v>
      </c>
      <c r="C25" s="20">
        <f>$G$58</f>
        <v>54456</v>
      </c>
      <c r="D25" s="36">
        <f>G58-F58</f>
        <v>175</v>
      </c>
      <c r="E25" s="35">
        <f>(G58-F58)/F58</f>
        <v>3.2239641863635528E-3</v>
      </c>
      <c r="F25" s="20">
        <f>$G$54</f>
        <v>25717</v>
      </c>
      <c r="G25" s="36">
        <f>G54-F54</f>
        <v>-98</v>
      </c>
      <c r="H25" s="35">
        <f>(G54-F54)/F54</f>
        <v>-3.7962424946736393E-3</v>
      </c>
      <c r="I25" s="20">
        <f>$G$55</f>
        <v>15552</v>
      </c>
      <c r="J25" s="36">
        <f>G55-F55</f>
        <v>533</v>
      </c>
      <c r="K25" s="35">
        <f>(G55-F55)/F55</f>
        <v>3.5488381383580798E-2</v>
      </c>
      <c r="L25" s="20">
        <f>$G$56</f>
        <v>11102</v>
      </c>
      <c r="M25" s="36">
        <f>G56-F56</f>
        <v>-267</v>
      </c>
      <c r="N25" s="35">
        <f>(G56-F56)/F56</f>
        <v>-2.3484915120063329E-2</v>
      </c>
      <c r="O25" s="20">
        <f>$G$57</f>
        <v>2085</v>
      </c>
      <c r="P25" s="36">
        <f>G57-F57</f>
        <v>7</v>
      </c>
      <c r="Q25" s="35">
        <f>(G57-F57)/F57</f>
        <v>3.3686236766121268E-3</v>
      </c>
    </row>
    <row r="26" spans="2:23" ht="15" customHeight="1" x14ac:dyDescent="0.2">
      <c r="C26" s="150" t="s">
        <v>28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</row>
    <row r="27" spans="2:23" ht="15" customHeight="1" x14ac:dyDescent="0.2">
      <c r="B27" s="92" t="s">
        <v>61</v>
      </c>
      <c r="C27" s="20">
        <f>$G$73</f>
        <v>11773</v>
      </c>
      <c r="D27" s="36">
        <f>G73-F73</f>
        <v>-20</v>
      </c>
      <c r="E27" s="35">
        <f>(G73-F73)/F73</f>
        <v>-1.6959213092512507E-3</v>
      </c>
      <c r="F27" s="20">
        <f>$G$69</f>
        <v>5054</v>
      </c>
      <c r="G27" s="36">
        <f>G69-F69</f>
        <v>-24</v>
      </c>
      <c r="H27" s="35">
        <f>(G69-F69)/F69</f>
        <v>-4.7262701851122487E-3</v>
      </c>
      <c r="I27" s="20">
        <f>$G$70</f>
        <v>3003</v>
      </c>
      <c r="J27" s="36">
        <f>G70-F70</f>
        <v>99</v>
      </c>
      <c r="K27" s="35">
        <f>(G70-F70)/F70</f>
        <v>3.4090909090909088E-2</v>
      </c>
      <c r="L27" s="20">
        <f>$G$71</f>
        <v>3286</v>
      </c>
      <c r="M27" s="36">
        <f>G71-F71</f>
        <v>-109</v>
      </c>
      <c r="N27" s="35">
        <f>(G71-F71)/F71</f>
        <v>-3.2106038291605299E-2</v>
      </c>
      <c r="O27" s="20">
        <f>$G$72</f>
        <v>430</v>
      </c>
      <c r="P27" s="36">
        <f>G72-F72</f>
        <v>14</v>
      </c>
      <c r="Q27" s="35">
        <f>(G72-F72)/F72</f>
        <v>3.3653846153846152E-2</v>
      </c>
    </row>
    <row r="28" spans="2:23" x14ac:dyDescent="0.2">
      <c r="B28" s="92" t="s">
        <v>19</v>
      </c>
      <c r="C28" s="20">
        <f>$G$88</f>
        <v>22259</v>
      </c>
      <c r="D28" s="36">
        <f>G88-F88</f>
        <v>184</v>
      </c>
      <c r="E28" s="35">
        <f>(G88-F88)/F88</f>
        <v>8.3352208380520956E-3</v>
      </c>
      <c r="F28" s="20">
        <f>$G$84</f>
        <v>10239</v>
      </c>
      <c r="G28" s="36">
        <f>G84-F84</f>
        <v>8</v>
      </c>
      <c r="H28" s="35">
        <f>(G84-F84)/F84</f>
        <v>7.8193724953572478E-4</v>
      </c>
      <c r="I28" s="20">
        <f>$G$85</f>
        <v>7400</v>
      </c>
      <c r="J28" s="36">
        <f>G85-F85</f>
        <v>244</v>
      </c>
      <c r="K28" s="35">
        <f>(G85-F85)/F85</f>
        <v>3.4097261039686973E-2</v>
      </c>
      <c r="L28" s="20">
        <f>$G$86</f>
        <v>3777</v>
      </c>
      <c r="M28" s="36">
        <f>G86-F86</f>
        <v>-58</v>
      </c>
      <c r="N28" s="35">
        <f>(G86-F86)/F86</f>
        <v>-1.5123859191655802E-2</v>
      </c>
      <c r="O28" s="20">
        <f>$G$87</f>
        <v>843</v>
      </c>
      <c r="P28" s="36">
        <f>G87-F87</f>
        <v>-10</v>
      </c>
      <c r="Q28" s="35">
        <f>(G87-F87)/F87</f>
        <v>-1.1723329425556858E-2</v>
      </c>
    </row>
    <row r="29" spans="2:23" x14ac:dyDescent="0.2">
      <c r="B29" s="92" t="s">
        <v>20</v>
      </c>
      <c r="C29" s="20">
        <f>$G$103</f>
        <v>9954</v>
      </c>
      <c r="D29" s="36">
        <f>G103-F103</f>
        <v>52</v>
      </c>
      <c r="E29" s="35">
        <f>(G103-F103)/F103</f>
        <v>5.2514643506362353E-3</v>
      </c>
      <c r="F29" s="20">
        <f>$G$99</f>
        <v>4943</v>
      </c>
      <c r="G29" s="36">
        <f>G99-F99</f>
        <v>-6</v>
      </c>
      <c r="H29" s="35">
        <f>(G99-F99)/F99</f>
        <v>-1.2123661345726409E-3</v>
      </c>
      <c r="I29" s="20">
        <f>$G$100</f>
        <v>2553</v>
      </c>
      <c r="J29" s="36">
        <f>G100-F100</f>
        <v>108</v>
      </c>
      <c r="K29" s="35">
        <f>(G100-F100)/F100</f>
        <v>4.4171779141104296E-2</v>
      </c>
      <c r="L29" s="20">
        <f>$G$101</f>
        <v>2036</v>
      </c>
      <c r="M29" s="36">
        <f>G101-F101</f>
        <v>-51</v>
      </c>
      <c r="N29" s="35">
        <f>(G101-F101)/F101</f>
        <v>-2.4436990896023001E-2</v>
      </c>
      <c r="O29" s="20">
        <f>$G$102</f>
        <v>422</v>
      </c>
      <c r="P29" s="36">
        <f>G102-F102</f>
        <v>1</v>
      </c>
      <c r="Q29" s="35">
        <f>(G102-F102)/F102</f>
        <v>2.3752969121140144E-3</v>
      </c>
    </row>
    <row r="30" spans="2:23" x14ac:dyDescent="0.2">
      <c r="B30" s="101" t="s">
        <v>21</v>
      </c>
      <c r="C30" s="21">
        <f>$G$118</f>
        <v>10470</v>
      </c>
      <c r="D30" s="36">
        <f>G118-F118</f>
        <v>-41</v>
      </c>
      <c r="E30" s="35">
        <f>(G118-F118)/F118</f>
        <v>-3.9006754828275142E-3</v>
      </c>
      <c r="F30" s="21">
        <f>$G$114</f>
        <v>5481</v>
      </c>
      <c r="G30" s="36">
        <f>G114-F114</f>
        <v>-76</v>
      </c>
      <c r="H30" s="35">
        <f>(G114-F114)/F114</f>
        <v>-1.3676444124527622E-2</v>
      </c>
      <c r="I30" s="21">
        <f>$G$115</f>
        <v>2596</v>
      </c>
      <c r="J30" s="36">
        <f>G115-F115</f>
        <v>82</v>
      </c>
      <c r="K30" s="35">
        <f>(G115-F115)/F115</f>
        <v>3.261734287987271E-2</v>
      </c>
      <c r="L30" s="21">
        <f>$G$116</f>
        <v>2003</v>
      </c>
      <c r="M30" s="51">
        <f>G116-F116</f>
        <v>-49</v>
      </c>
      <c r="N30" s="11">
        <f>(G116-F116)/F116</f>
        <v>-2.387914230019493E-2</v>
      </c>
      <c r="O30" s="21">
        <f>$G$117</f>
        <v>390</v>
      </c>
      <c r="P30" s="51">
        <f>G117-F117</f>
        <v>2</v>
      </c>
      <c r="Q30" s="11">
        <f>(G117-F117)/F117</f>
        <v>5.1546391752577319E-3</v>
      </c>
      <c r="S30" s="92" t="s">
        <v>22</v>
      </c>
    </row>
    <row r="31" spans="2:23" ht="24.95" customHeight="1" x14ac:dyDescent="0.2">
      <c r="B31" s="111" t="s">
        <v>55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3" spans="2:20" x14ac:dyDescent="0.2">
      <c r="B33" s="149" t="s">
        <v>191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</row>
    <row r="34" spans="2:20" x14ac:dyDescent="0.2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2:20" x14ac:dyDescent="0.2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</row>
    <row r="37" spans="2:20" ht="24.95" customHeight="1" x14ac:dyDescent="0.2">
      <c r="B37" s="94" t="s">
        <v>181</v>
      </c>
      <c r="K37" s="91"/>
      <c r="L37" s="91"/>
    </row>
    <row r="38" spans="2:20" ht="25.5" x14ac:dyDescent="0.2">
      <c r="B38" s="97" t="s">
        <v>24</v>
      </c>
      <c r="C38" s="106">
        <v>2017</v>
      </c>
      <c r="D38" s="106">
        <v>2018</v>
      </c>
      <c r="E38" s="106">
        <v>2019</v>
      </c>
      <c r="F38" s="106">
        <v>2020</v>
      </c>
      <c r="G38" s="106">
        <v>2021</v>
      </c>
      <c r="H38" s="99" t="s">
        <v>179</v>
      </c>
      <c r="I38" s="99" t="s">
        <v>180</v>
      </c>
      <c r="K38" s="107"/>
      <c r="L38" s="108"/>
    </row>
    <row r="39" spans="2:20" x14ac:dyDescent="0.2">
      <c r="B39" s="91" t="s">
        <v>35</v>
      </c>
      <c r="C39" s="36">
        <f>'[1]1. Natura giuridica'!C4</f>
        <v>141988</v>
      </c>
      <c r="D39" s="36">
        <f>'[1]1. Natura giuridica'!D4</f>
        <v>141267</v>
      </c>
      <c r="E39" s="36">
        <f>'[1]1. Natura giuridica'!E4</f>
        <v>140875</v>
      </c>
      <c r="F39" s="36">
        <f>'[1]1. Natura giuridica'!F4</f>
        <v>140660</v>
      </c>
      <c r="G39" s="36">
        <f>'[1]1. Natura giuridica'!G4</f>
        <v>142042</v>
      </c>
      <c r="H39" s="36">
        <f>G39-C39</f>
        <v>54</v>
      </c>
      <c r="I39" s="35">
        <f>(G39-C39)/C39</f>
        <v>3.803138293376905E-4</v>
      </c>
    </row>
    <row r="40" spans="2:20" x14ac:dyDescent="0.2">
      <c r="B40" s="91" t="s">
        <v>70</v>
      </c>
      <c r="C40" s="36">
        <f>'[1]1. Natura giuridica'!C5</f>
        <v>71443</v>
      </c>
      <c r="D40" s="36">
        <f>'[1]1. Natura giuridica'!D5</f>
        <v>74236</v>
      </c>
      <c r="E40" s="36">
        <f>'[1]1. Natura giuridica'!E5</f>
        <v>76630</v>
      </c>
      <c r="F40" s="36">
        <f>'[1]1. Natura giuridica'!F5</f>
        <v>78984</v>
      </c>
      <c r="G40" s="36">
        <f>'[1]1. Natura giuridica'!G5</f>
        <v>82473</v>
      </c>
      <c r="H40" s="36">
        <f>G40-C40</f>
        <v>11030</v>
      </c>
      <c r="I40" s="35">
        <f>(G40-C40)/C40</f>
        <v>0.15438881345968114</v>
      </c>
    </row>
    <row r="41" spans="2:20" x14ac:dyDescent="0.2">
      <c r="B41" s="91" t="s">
        <v>36</v>
      </c>
      <c r="C41" s="36">
        <f>'[1]1. Natura giuridica'!C6</f>
        <v>74428</v>
      </c>
      <c r="D41" s="36">
        <f>'[1]1. Natura giuridica'!D6</f>
        <v>72634</v>
      </c>
      <c r="E41" s="36">
        <f>'[1]1. Natura giuridica'!E6</f>
        <v>70462</v>
      </c>
      <c r="F41" s="36">
        <f>'[1]1. Natura giuridica'!F6</f>
        <v>68868</v>
      </c>
      <c r="G41" s="36">
        <f>'[1]1. Natura giuridica'!G6</f>
        <v>67414</v>
      </c>
      <c r="H41" s="36">
        <f>G41-C41</f>
        <v>-7014</v>
      </c>
      <c r="I41" s="35">
        <f>(G41-C41)/C41</f>
        <v>-9.423872736067071E-2</v>
      </c>
      <c r="L41" s="35"/>
    </row>
    <row r="42" spans="2:20" x14ac:dyDescent="0.2">
      <c r="B42" s="91" t="s">
        <v>37</v>
      </c>
      <c r="C42" s="36">
        <f>'[1]1. Natura giuridica'!C7</f>
        <v>11009</v>
      </c>
      <c r="D42" s="36">
        <f>'[1]1. Natura giuridica'!D7</f>
        <v>11080</v>
      </c>
      <c r="E42" s="36">
        <f>'[1]1. Natura giuridica'!E7</f>
        <v>11121</v>
      </c>
      <c r="F42" s="36">
        <f>'[1]1. Natura giuridica'!F7</f>
        <v>11078</v>
      </c>
      <c r="G42" s="36">
        <f>'[1]1. Natura giuridica'!G7</f>
        <v>11128</v>
      </c>
      <c r="H42" s="36">
        <f>G42-C42</f>
        <v>119</v>
      </c>
      <c r="I42" s="35">
        <f>(G42-C42)/C42</f>
        <v>1.0809337814515397E-2</v>
      </c>
    </row>
    <row r="43" spans="2:20" x14ac:dyDescent="0.2">
      <c r="B43" s="109" t="s">
        <v>31</v>
      </c>
      <c r="C43" s="21">
        <f>SUM(C39:C42)</f>
        <v>298868</v>
      </c>
      <c r="D43" s="21">
        <f t="shared" ref="D43:G43" si="0">SUM(D39:D42)</f>
        <v>299217</v>
      </c>
      <c r="E43" s="21">
        <f t="shared" si="0"/>
        <v>299088</v>
      </c>
      <c r="F43" s="21">
        <f t="shared" si="0"/>
        <v>299590</v>
      </c>
      <c r="G43" s="21">
        <f t="shared" si="0"/>
        <v>303057</v>
      </c>
      <c r="H43" s="21">
        <f>G43-C43</f>
        <v>4189</v>
      </c>
      <c r="I43" s="110">
        <f>(G43-C43)/C43</f>
        <v>1.4016221208024947E-2</v>
      </c>
    </row>
    <row r="44" spans="2:20" ht="24.95" customHeight="1" x14ac:dyDescent="0.2">
      <c r="B44" s="111" t="s">
        <v>55</v>
      </c>
      <c r="C44" s="33"/>
      <c r="D44" s="33"/>
      <c r="E44" s="33"/>
      <c r="F44" s="33"/>
      <c r="G44" s="33"/>
      <c r="H44" s="33"/>
      <c r="I44" s="112"/>
      <c r="K44" s="36"/>
      <c r="L44" s="35"/>
    </row>
    <row r="45" spans="2:20" x14ac:dyDescent="0.2">
      <c r="B45" s="91"/>
      <c r="C45" s="35"/>
      <c r="D45" s="35"/>
      <c r="E45" s="35"/>
      <c r="F45" s="35"/>
      <c r="G45" s="35"/>
      <c r="H45" s="36"/>
      <c r="I45" s="35"/>
      <c r="K45" s="36"/>
      <c r="L45" s="35"/>
    </row>
    <row r="46" spans="2:20" x14ac:dyDescent="0.2">
      <c r="B46" s="52"/>
      <c r="C46" s="52">
        <v>2017</v>
      </c>
      <c r="D46" s="52">
        <v>2018</v>
      </c>
      <c r="E46" s="52">
        <v>2019</v>
      </c>
      <c r="F46" s="52">
        <v>2020</v>
      </c>
      <c r="G46" s="136">
        <v>2021</v>
      </c>
      <c r="H46" s="36"/>
      <c r="I46" s="35"/>
      <c r="K46" s="36"/>
      <c r="L46" s="35"/>
    </row>
    <row r="47" spans="2:20" x14ac:dyDescent="0.2">
      <c r="B47" s="52" t="s">
        <v>35</v>
      </c>
      <c r="C47" s="122">
        <f>C39/$C$39*100</f>
        <v>100</v>
      </c>
      <c r="D47" s="122">
        <f t="shared" ref="D47:E47" si="1">D39/$C$39*100</f>
        <v>99.492210609347268</v>
      </c>
      <c r="E47" s="122">
        <f t="shared" si="1"/>
        <v>99.21613094064287</v>
      </c>
      <c r="F47" s="122">
        <f>F39/$C$39*100</f>
        <v>99.064709693776948</v>
      </c>
      <c r="G47" s="122">
        <f>G39/$C$39*100</f>
        <v>100.03803138293377</v>
      </c>
      <c r="H47" s="36"/>
      <c r="I47" s="35"/>
      <c r="K47" s="36"/>
      <c r="L47" s="35"/>
    </row>
    <row r="48" spans="2:20" x14ac:dyDescent="0.2">
      <c r="B48" s="52" t="s">
        <v>70</v>
      </c>
      <c r="C48" s="122">
        <f>C40/$C$40*100</f>
        <v>100</v>
      </c>
      <c r="D48" s="122">
        <f t="shared" ref="D48:E48" si="2">D40/$C$40*100</f>
        <v>103.90941029911957</v>
      </c>
      <c r="E48" s="122">
        <f t="shared" si="2"/>
        <v>107.26033341265064</v>
      </c>
      <c r="F48" s="122">
        <f>F40/$C$40*100</f>
        <v>110.55526783589715</v>
      </c>
      <c r="G48" s="122">
        <f>G40/$C$40*100</f>
        <v>115.43888134596811</v>
      </c>
      <c r="H48" s="36"/>
      <c r="I48" s="35"/>
      <c r="K48" s="36"/>
      <c r="L48" s="35"/>
    </row>
    <row r="49" spans="2:12" x14ac:dyDescent="0.2">
      <c r="B49" s="52" t="s">
        <v>36</v>
      </c>
      <c r="C49" s="122">
        <f>C41/$C$41*100</f>
        <v>100</v>
      </c>
      <c r="D49" s="122">
        <f t="shared" ref="D49:E49" si="3">D41/$C$41*100</f>
        <v>97.589616810877615</v>
      </c>
      <c r="E49" s="122">
        <f t="shared" si="3"/>
        <v>94.671360240769602</v>
      </c>
      <c r="F49" s="122">
        <f>F41/$C$41*100</f>
        <v>92.529693126242805</v>
      </c>
      <c r="G49" s="122">
        <f>G41/$C$41*100</f>
        <v>90.576127263932932</v>
      </c>
      <c r="H49" s="36"/>
      <c r="I49" s="35"/>
      <c r="K49" s="36"/>
      <c r="L49" s="35"/>
    </row>
    <row r="50" spans="2:12" x14ac:dyDescent="0.2">
      <c r="B50" s="139"/>
      <c r="C50" s="138"/>
      <c r="D50" s="138"/>
      <c r="E50" s="138"/>
      <c r="F50" s="138"/>
      <c r="G50" s="138"/>
      <c r="H50" s="36"/>
      <c r="I50" s="35"/>
      <c r="K50" s="36"/>
      <c r="L50" s="35"/>
    </row>
    <row r="51" spans="2:12" x14ac:dyDescent="0.2">
      <c r="K51" s="91"/>
      <c r="L51" s="91"/>
    </row>
    <row r="52" spans="2:12" ht="24.95" customHeight="1" x14ac:dyDescent="0.2">
      <c r="B52" s="94" t="s">
        <v>182</v>
      </c>
      <c r="K52" s="91"/>
      <c r="L52" s="91"/>
    </row>
    <row r="53" spans="2:12" ht="25.5" x14ac:dyDescent="0.2">
      <c r="B53" s="97" t="s">
        <v>30</v>
      </c>
      <c r="C53" s="106">
        <v>2017</v>
      </c>
      <c r="D53" s="106">
        <v>2018</v>
      </c>
      <c r="E53" s="106">
        <v>2019</v>
      </c>
      <c r="F53" s="106">
        <v>2020</v>
      </c>
      <c r="G53" s="106">
        <v>2021</v>
      </c>
      <c r="H53" s="99" t="s">
        <v>179</v>
      </c>
      <c r="I53" s="99" t="s">
        <v>180</v>
      </c>
      <c r="K53" s="107"/>
      <c r="L53" s="108"/>
    </row>
    <row r="54" spans="2:12" x14ac:dyDescent="0.2">
      <c r="B54" s="91" t="s">
        <v>35</v>
      </c>
      <c r="C54" s="36">
        <f>'[1]1. Natura giuridica'!C14</f>
        <v>26689</v>
      </c>
      <c r="D54" s="36">
        <f>'[1]1. Natura giuridica'!D14</f>
        <v>26324</v>
      </c>
      <c r="E54" s="36">
        <f>'[1]1. Natura giuridica'!E14</f>
        <v>26090</v>
      </c>
      <c r="F54" s="36">
        <f>'[1]1. Natura giuridica'!F14</f>
        <v>25815</v>
      </c>
      <c r="G54" s="36">
        <f>'[1]1. Natura giuridica'!G14</f>
        <v>25717</v>
      </c>
      <c r="H54" s="36">
        <f>G54-C54</f>
        <v>-972</v>
      </c>
      <c r="I54" s="35">
        <f>(G54-C54)/C54</f>
        <v>-3.6419498669863992E-2</v>
      </c>
    </row>
    <row r="55" spans="2:12" x14ac:dyDescent="0.2">
      <c r="B55" s="91" t="s">
        <v>70</v>
      </c>
      <c r="C55" s="36">
        <f>'[1]1. Natura giuridica'!C15</f>
        <v>13911</v>
      </c>
      <c r="D55" s="36">
        <f>'[1]1. Natura giuridica'!D15</f>
        <v>14385</v>
      </c>
      <c r="E55" s="36">
        <f>'[1]1. Natura giuridica'!E15</f>
        <v>14641</v>
      </c>
      <c r="F55" s="36">
        <f>'[1]1. Natura giuridica'!F15</f>
        <v>15019</v>
      </c>
      <c r="G55" s="36">
        <f>'[1]1. Natura giuridica'!G15</f>
        <v>15552</v>
      </c>
      <c r="H55" s="36">
        <f>G55-C55</f>
        <v>1641</v>
      </c>
      <c r="I55" s="35">
        <f>(G55-C55)/C55</f>
        <v>0.11796420099202071</v>
      </c>
    </row>
    <row r="56" spans="2:12" x14ac:dyDescent="0.2">
      <c r="B56" s="91" t="s">
        <v>36</v>
      </c>
      <c r="C56" s="36">
        <f>'[1]1. Natura giuridica'!C16</f>
        <v>12385</v>
      </c>
      <c r="D56" s="36">
        <f>'[1]1. Natura giuridica'!D16</f>
        <v>12111</v>
      </c>
      <c r="E56" s="36">
        <f>'[1]1. Natura giuridica'!E16</f>
        <v>11645</v>
      </c>
      <c r="F56" s="36">
        <f>'[1]1. Natura giuridica'!F16</f>
        <v>11369</v>
      </c>
      <c r="G56" s="36">
        <f>'[1]1. Natura giuridica'!G16</f>
        <v>11102</v>
      </c>
      <c r="H56" s="36">
        <f>G56-C56</f>
        <v>-1283</v>
      </c>
      <c r="I56" s="35">
        <f>(G56-C56)/C56</f>
        <v>-0.10359305611626968</v>
      </c>
    </row>
    <row r="57" spans="2:12" x14ac:dyDescent="0.2">
      <c r="B57" s="91" t="s">
        <v>37</v>
      </c>
      <c r="C57" s="36">
        <f>'[1]1. Natura giuridica'!C17</f>
        <v>2080</v>
      </c>
      <c r="D57" s="36">
        <f>'[1]1. Natura giuridica'!D17</f>
        <v>2090</v>
      </c>
      <c r="E57" s="36">
        <f>'[1]1. Natura giuridica'!E17</f>
        <v>2091</v>
      </c>
      <c r="F57" s="36">
        <f>'[1]1. Natura giuridica'!F17</f>
        <v>2078</v>
      </c>
      <c r="G57" s="36">
        <f>'[1]1. Natura giuridica'!G17</f>
        <v>2085</v>
      </c>
      <c r="H57" s="36">
        <f>G57-C57</f>
        <v>5</v>
      </c>
      <c r="I57" s="35">
        <f>(G57-C57)/C57</f>
        <v>2.403846153846154E-3</v>
      </c>
    </row>
    <row r="58" spans="2:12" x14ac:dyDescent="0.2">
      <c r="B58" s="109" t="s">
        <v>31</v>
      </c>
      <c r="C58" s="21">
        <f>SUM(C54:C57)</f>
        <v>55065</v>
      </c>
      <c r="D58" s="21">
        <f t="shared" ref="D58:G58" si="4">SUM(D54:D57)</f>
        <v>54910</v>
      </c>
      <c r="E58" s="21">
        <f t="shared" si="4"/>
        <v>54467</v>
      </c>
      <c r="F58" s="21">
        <f t="shared" si="4"/>
        <v>54281</v>
      </c>
      <c r="G58" s="21">
        <f t="shared" si="4"/>
        <v>54456</v>
      </c>
      <c r="H58" s="21">
        <f>G58-C58</f>
        <v>-609</v>
      </c>
      <c r="I58" s="110">
        <f>(G58-C58)/C58</f>
        <v>-1.1059656769272678E-2</v>
      </c>
    </row>
    <row r="59" spans="2:12" ht="24.95" customHeight="1" x14ac:dyDescent="0.2">
      <c r="B59" s="111" t="s">
        <v>55</v>
      </c>
      <c r="C59" s="33"/>
      <c r="D59" s="33"/>
      <c r="E59" s="33"/>
      <c r="F59" s="33"/>
      <c r="G59" s="33"/>
      <c r="H59" s="33"/>
      <c r="I59" s="112"/>
      <c r="K59" s="36"/>
      <c r="L59" s="35"/>
    </row>
    <row r="60" spans="2:12" x14ac:dyDescent="0.2">
      <c r="B60" s="52"/>
      <c r="C60" s="122"/>
      <c r="D60" s="122"/>
      <c r="E60" s="122"/>
      <c r="F60" s="122"/>
      <c r="G60" s="122"/>
      <c r="H60" s="36"/>
      <c r="I60" s="35"/>
      <c r="K60" s="36"/>
      <c r="L60" s="35"/>
    </row>
    <row r="61" spans="2:12" x14ac:dyDescent="0.2">
      <c r="B61" s="52"/>
      <c r="C61" s="52">
        <v>2017</v>
      </c>
      <c r="D61" s="52">
        <v>2018</v>
      </c>
      <c r="E61" s="52">
        <v>2019</v>
      </c>
      <c r="F61" s="52">
        <v>2020</v>
      </c>
      <c r="G61" s="136">
        <v>2021</v>
      </c>
      <c r="H61" s="36"/>
      <c r="I61" s="35"/>
      <c r="K61" s="36"/>
      <c r="L61" s="35"/>
    </row>
    <row r="62" spans="2:12" x14ac:dyDescent="0.2">
      <c r="B62" s="52" t="s">
        <v>35</v>
      </c>
      <c r="C62" s="122">
        <f>C54/$C$54*100</f>
        <v>100</v>
      </c>
      <c r="D62" s="122">
        <f t="shared" ref="D62:E62" si="5">D54/$C$54*100</f>
        <v>98.632395368878562</v>
      </c>
      <c r="E62" s="122">
        <f t="shared" si="5"/>
        <v>97.755629660159613</v>
      </c>
      <c r="F62" s="122">
        <f>F54/$C$54*100</f>
        <v>96.725242609314705</v>
      </c>
      <c r="G62" s="122">
        <f>G54/$C$54*100</f>
        <v>96.358050133013606</v>
      </c>
      <c r="H62" s="36"/>
      <c r="I62" s="35"/>
      <c r="K62" s="36"/>
      <c r="L62" s="35"/>
    </row>
    <row r="63" spans="2:12" x14ac:dyDescent="0.2">
      <c r="B63" s="52" t="s">
        <v>70</v>
      </c>
      <c r="C63" s="122">
        <f>C55/$C$55*100</f>
        <v>100</v>
      </c>
      <c r="D63" s="122">
        <f t="shared" ref="D63:E63" si="6">D55/$C$55*100</f>
        <v>103.40737545827044</v>
      </c>
      <c r="E63" s="122">
        <f t="shared" si="6"/>
        <v>105.24764574796923</v>
      </c>
      <c r="F63" s="122">
        <f>F55/$C$55*100</f>
        <v>107.96491984760262</v>
      </c>
      <c r="G63" s="122">
        <f>G55/$C$55*100</f>
        <v>111.79642009920208</v>
      </c>
      <c r="H63" s="36"/>
      <c r="I63" s="35"/>
      <c r="K63" s="36"/>
      <c r="L63" s="35"/>
    </row>
    <row r="64" spans="2:12" x14ac:dyDescent="0.2">
      <c r="B64" s="52" t="s">
        <v>36</v>
      </c>
      <c r="C64" s="122">
        <f>C56/$C$56*100</f>
        <v>100</v>
      </c>
      <c r="D64" s="122">
        <f t="shared" ref="D64:E64" si="7">D56/$C$56*100</f>
        <v>97.787646346386765</v>
      </c>
      <c r="E64" s="122">
        <f t="shared" si="7"/>
        <v>94.025030278562781</v>
      </c>
      <c r="F64" s="122">
        <f>F56/$C$56*100</f>
        <v>91.79652805813484</v>
      </c>
      <c r="G64" s="122">
        <f>G56/$C$56*100</f>
        <v>89.640694388373035</v>
      </c>
      <c r="H64" s="36"/>
      <c r="I64" s="35"/>
      <c r="K64" s="36"/>
      <c r="L64" s="35"/>
    </row>
    <row r="65" spans="2:12" x14ac:dyDescent="0.2">
      <c r="B65" s="52"/>
      <c r="C65" s="122"/>
      <c r="D65" s="122"/>
      <c r="E65" s="122"/>
      <c r="F65" s="122"/>
      <c r="G65" s="122"/>
      <c r="H65" s="36"/>
      <c r="I65" s="35"/>
      <c r="K65" s="36"/>
      <c r="L65" s="35"/>
    </row>
    <row r="66" spans="2:12" x14ac:dyDescent="0.2">
      <c r="K66" s="91"/>
      <c r="L66" s="91"/>
    </row>
    <row r="67" spans="2:12" ht="24.95" customHeight="1" x14ac:dyDescent="0.2">
      <c r="B67" s="94" t="s">
        <v>183</v>
      </c>
      <c r="K67" s="91"/>
      <c r="L67" s="91"/>
    </row>
    <row r="68" spans="2:12" ht="25.5" x14ac:dyDescent="0.2">
      <c r="B68" s="97" t="s">
        <v>60</v>
      </c>
      <c r="C68" s="106">
        <v>2017</v>
      </c>
      <c r="D68" s="106">
        <v>2018</v>
      </c>
      <c r="E68" s="106">
        <v>2019</v>
      </c>
      <c r="F68" s="106">
        <v>2020</v>
      </c>
      <c r="G68" s="106">
        <v>2021</v>
      </c>
      <c r="H68" s="99" t="s">
        <v>179</v>
      </c>
      <c r="I68" s="99" t="s">
        <v>180</v>
      </c>
      <c r="K68" s="107"/>
      <c r="L68" s="108"/>
    </row>
    <row r="69" spans="2:12" x14ac:dyDescent="0.2">
      <c r="B69" s="91" t="s">
        <v>35</v>
      </c>
      <c r="C69" s="36">
        <f>'[1]1. Natura giuridica'!C24</f>
        <v>5320</v>
      </c>
      <c r="D69" s="36">
        <f>'[1]1. Natura giuridica'!D24</f>
        <v>5264</v>
      </c>
      <c r="E69" s="36">
        <f>'[1]1. Natura giuridica'!E24</f>
        <v>5145</v>
      </c>
      <c r="F69" s="36">
        <f>'[1]1. Natura giuridica'!F24</f>
        <v>5078</v>
      </c>
      <c r="G69" s="36">
        <f>'[1]1. Natura giuridica'!G24</f>
        <v>5054</v>
      </c>
      <c r="H69" s="36">
        <f>G69-C69</f>
        <v>-266</v>
      </c>
      <c r="I69" s="35">
        <f>(G69-C69)/C69</f>
        <v>-0.05</v>
      </c>
    </row>
    <row r="70" spans="2:12" x14ac:dyDescent="0.2">
      <c r="B70" s="91" t="s">
        <v>70</v>
      </c>
      <c r="C70" s="36">
        <f>'[1]1. Natura giuridica'!C25</f>
        <v>2677</v>
      </c>
      <c r="D70" s="36">
        <f>'[1]1. Natura giuridica'!D25</f>
        <v>2763</v>
      </c>
      <c r="E70" s="36">
        <f>'[1]1. Natura giuridica'!E25</f>
        <v>2851</v>
      </c>
      <c r="F70" s="36">
        <f>'[1]1. Natura giuridica'!F25</f>
        <v>2904</v>
      </c>
      <c r="G70" s="36">
        <f>'[1]1. Natura giuridica'!G25</f>
        <v>3003</v>
      </c>
      <c r="H70" s="36">
        <f>G70-C70</f>
        <v>326</v>
      </c>
      <c r="I70" s="35">
        <f>(G70-C70)/C70</f>
        <v>0.12177810982443034</v>
      </c>
    </row>
    <row r="71" spans="2:12" x14ac:dyDescent="0.2">
      <c r="B71" s="91" t="s">
        <v>36</v>
      </c>
      <c r="C71" s="36">
        <f>'[1]1. Natura giuridica'!C26</f>
        <v>3725</v>
      </c>
      <c r="D71" s="36">
        <f>'[1]1. Natura giuridica'!D26</f>
        <v>3618</v>
      </c>
      <c r="E71" s="36">
        <f>'[1]1. Natura giuridica'!E26</f>
        <v>3493</v>
      </c>
      <c r="F71" s="36">
        <f>'[1]1. Natura giuridica'!F26</f>
        <v>3395</v>
      </c>
      <c r="G71" s="36">
        <f>'[1]1. Natura giuridica'!G26</f>
        <v>3286</v>
      </c>
      <c r="H71" s="36">
        <f>G71-C71</f>
        <v>-439</v>
      </c>
      <c r="I71" s="35">
        <f>(G71-C71)/C71</f>
        <v>-0.11785234899328859</v>
      </c>
    </row>
    <row r="72" spans="2:12" x14ac:dyDescent="0.2">
      <c r="B72" s="91" t="s">
        <v>37</v>
      </c>
      <c r="C72" s="36">
        <f>'[1]1. Natura giuridica'!C27</f>
        <v>406</v>
      </c>
      <c r="D72" s="36">
        <f>'[1]1. Natura giuridica'!D27</f>
        <v>410</v>
      </c>
      <c r="E72" s="36">
        <f>'[1]1. Natura giuridica'!E27</f>
        <v>417</v>
      </c>
      <c r="F72" s="36">
        <f>'[1]1. Natura giuridica'!F27</f>
        <v>416</v>
      </c>
      <c r="G72" s="36">
        <f>'[1]1. Natura giuridica'!G27</f>
        <v>430</v>
      </c>
      <c r="H72" s="36">
        <f>G72-C72</f>
        <v>24</v>
      </c>
      <c r="I72" s="35">
        <f>(G72-C72)/C72</f>
        <v>5.9113300492610835E-2</v>
      </c>
    </row>
    <row r="73" spans="2:12" x14ac:dyDescent="0.2">
      <c r="B73" s="109" t="s">
        <v>31</v>
      </c>
      <c r="C73" s="21">
        <f>SUM(C69:C72)</f>
        <v>12128</v>
      </c>
      <c r="D73" s="21">
        <f t="shared" ref="D73:G73" si="8">SUM(D69:D72)</f>
        <v>12055</v>
      </c>
      <c r="E73" s="21">
        <f t="shared" si="8"/>
        <v>11906</v>
      </c>
      <c r="F73" s="21">
        <f t="shared" si="8"/>
        <v>11793</v>
      </c>
      <c r="G73" s="21">
        <f t="shared" si="8"/>
        <v>11773</v>
      </c>
      <c r="H73" s="21">
        <f>G73-C73</f>
        <v>-355</v>
      </c>
      <c r="I73" s="110">
        <f>(G73-C73)/C73</f>
        <v>-2.9271108179419525E-2</v>
      </c>
    </row>
    <row r="74" spans="2:12" ht="24.95" customHeight="1" x14ac:dyDescent="0.2">
      <c r="B74" s="111" t="s">
        <v>55</v>
      </c>
      <c r="C74" s="33"/>
      <c r="D74" s="33"/>
      <c r="E74" s="33"/>
      <c r="F74" s="33"/>
      <c r="G74" s="33"/>
      <c r="H74" s="33"/>
      <c r="I74" s="112"/>
      <c r="K74" s="36"/>
      <c r="L74" s="35"/>
    </row>
    <row r="75" spans="2:12" x14ac:dyDescent="0.2">
      <c r="B75" s="52"/>
      <c r="C75" s="90"/>
      <c r="D75" s="90"/>
      <c r="E75" s="90"/>
      <c r="F75" s="90"/>
      <c r="G75" s="90"/>
      <c r="H75" s="122"/>
      <c r="I75" s="35"/>
      <c r="K75" s="36"/>
      <c r="L75" s="35"/>
    </row>
    <row r="76" spans="2:12" x14ac:dyDescent="0.2">
      <c r="B76" s="52"/>
      <c r="C76" s="52">
        <v>2017</v>
      </c>
      <c r="D76" s="52">
        <v>2018</v>
      </c>
      <c r="E76" s="52">
        <v>2019</v>
      </c>
      <c r="F76" s="52">
        <v>2020</v>
      </c>
      <c r="G76" s="136">
        <v>2021</v>
      </c>
      <c r="H76" s="122"/>
      <c r="K76" s="36"/>
      <c r="L76" s="91"/>
    </row>
    <row r="77" spans="2:12" x14ac:dyDescent="0.2">
      <c r="B77" s="52" t="s">
        <v>35</v>
      </c>
      <c r="C77" s="122">
        <f>C69/$C$69*100</f>
        <v>100</v>
      </c>
      <c r="D77" s="122">
        <f t="shared" ref="D77:E77" si="9">D69/$C$69*100</f>
        <v>98.94736842105263</v>
      </c>
      <c r="E77" s="122">
        <f t="shared" si="9"/>
        <v>96.710526315789465</v>
      </c>
      <c r="F77" s="122">
        <f>F69/$C$69*100</f>
        <v>95.451127819548873</v>
      </c>
      <c r="G77" s="122">
        <f>G69/$C$69*100</f>
        <v>95</v>
      </c>
      <c r="H77" s="90"/>
      <c r="K77" s="91"/>
      <c r="L77" s="91"/>
    </row>
    <row r="78" spans="2:12" x14ac:dyDescent="0.2">
      <c r="B78" s="52" t="s">
        <v>70</v>
      </c>
      <c r="C78" s="122">
        <f>C70/$C$70*100</f>
        <v>100</v>
      </c>
      <c r="D78" s="122">
        <f t="shared" ref="D78:E78" si="10">D70/$C$70*100</f>
        <v>103.21255136346656</v>
      </c>
      <c r="E78" s="122">
        <f t="shared" si="10"/>
        <v>106.49981322375794</v>
      </c>
      <c r="F78" s="122">
        <f>F70/$C$70*100</f>
        <v>108.47964138961524</v>
      </c>
      <c r="G78" s="122">
        <f>G70/$C$70*100</f>
        <v>112.17781098244303</v>
      </c>
      <c r="H78" s="90"/>
      <c r="K78" s="91"/>
      <c r="L78" s="91"/>
    </row>
    <row r="79" spans="2:12" x14ac:dyDescent="0.2">
      <c r="B79" s="52" t="s">
        <v>36</v>
      </c>
      <c r="C79" s="122">
        <f>C71/$C$71*100</f>
        <v>100</v>
      </c>
      <c r="D79" s="122">
        <f t="shared" ref="D79:E79" si="11">D71/$C$71*100</f>
        <v>97.1275167785235</v>
      </c>
      <c r="E79" s="122">
        <f t="shared" si="11"/>
        <v>93.771812080536904</v>
      </c>
      <c r="F79" s="122">
        <f>F71/$C$71*100</f>
        <v>91.140939597315437</v>
      </c>
      <c r="G79" s="122">
        <f>G71/$C$71*100</f>
        <v>88.214765100671144</v>
      </c>
      <c r="H79" s="90"/>
      <c r="K79" s="91"/>
      <c r="L79" s="91"/>
    </row>
    <row r="80" spans="2:12" x14ac:dyDescent="0.2">
      <c r="K80" s="91"/>
      <c r="L80" s="91"/>
    </row>
    <row r="81" spans="2:12" x14ac:dyDescent="0.2">
      <c r="K81" s="91"/>
      <c r="L81" s="91"/>
    </row>
    <row r="82" spans="2:12" ht="24.95" customHeight="1" x14ac:dyDescent="0.2">
      <c r="B82" s="94" t="s">
        <v>184</v>
      </c>
      <c r="K82" s="91"/>
      <c r="L82" s="91"/>
    </row>
    <row r="83" spans="2:12" ht="25.5" x14ac:dyDescent="0.2">
      <c r="B83" s="97" t="s">
        <v>25</v>
      </c>
      <c r="C83" s="106">
        <v>2017</v>
      </c>
      <c r="D83" s="106">
        <v>2018</v>
      </c>
      <c r="E83" s="106">
        <v>2019</v>
      </c>
      <c r="F83" s="106">
        <v>2020</v>
      </c>
      <c r="G83" s="106">
        <v>2021</v>
      </c>
      <c r="H83" s="99" t="s">
        <v>179</v>
      </c>
      <c r="I83" s="99" t="s">
        <v>180</v>
      </c>
      <c r="K83" s="107"/>
      <c r="L83" s="108"/>
    </row>
    <row r="84" spans="2:12" x14ac:dyDescent="0.2">
      <c r="B84" s="91" t="s">
        <v>35</v>
      </c>
      <c r="C84" s="36">
        <f>'[1]1. Natura giuridica'!C34</f>
        <v>10642</v>
      </c>
      <c r="D84" s="36">
        <f>'[1]1. Natura giuridica'!D34</f>
        <v>10399</v>
      </c>
      <c r="E84" s="36">
        <f>'[1]1. Natura giuridica'!E34</f>
        <v>10308</v>
      </c>
      <c r="F84" s="36">
        <f>'[1]1. Natura giuridica'!F34</f>
        <v>10231</v>
      </c>
      <c r="G84" s="36">
        <f>'[1]1. Natura giuridica'!G34</f>
        <v>10239</v>
      </c>
      <c r="H84" s="36">
        <f>G84-C84</f>
        <v>-403</v>
      </c>
      <c r="I84" s="35">
        <f>(G84-C84)/C84</f>
        <v>-3.7868821650065776E-2</v>
      </c>
    </row>
    <row r="85" spans="2:12" x14ac:dyDescent="0.2">
      <c r="B85" s="91" t="s">
        <v>70</v>
      </c>
      <c r="C85" s="36">
        <f>'[1]1. Natura giuridica'!C35</f>
        <v>6714</v>
      </c>
      <c r="D85" s="36">
        <f>'[1]1. Natura giuridica'!D35</f>
        <v>6934</v>
      </c>
      <c r="E85" s="36">
        <f>'[1]1. Natura giuridica'!E35</f>
        <v>6960</v>
      </c>
      <c r="F85" s="36">
        <f>'[1]1. Natura giuridica'!F35</f>
        <v>7156</v>
      </c>
      <c r="G85" s="36">
        <f>'[1]1. Natura giuridica'!G35</f>
        <v>7400</v>
      </c>
      <c r="H85" s="36">
        <f>G85-C85</f>
        <v>686</v>
      </c>
      <c r="I85" s="35">
        <f>(G85-C85)/C85</f>
        <v>0.10217456061960084</v>
      </c>
    </row>
    <row r="86" spans="2:12" x14ac:dyDescent="0.2">
      <c r="B86" s="91" t="s">
        <v>36</v>
      </c>
      <c r="C86" s="36">
        <f>'[1]1. Natura giuridica'!C36</f>
        <v>4215</v>
      </c>
      <c r="D86" s="36">
        <f>'[1]1. Natura giuridica'!D36</f>
        <v>4125</v>
      </c>
      <c r="E86" s="36">
        <f>'[1]1. Natura giuridica'!E36</f>
        <v>3921</v>
      </c>
      <c r="F86" s="36">
        <f>'[1]1. Natura giuridica'!F36</f>
        <v>3835</v>
      </c>
      <c r="G86" s="36">
        <f>'[1]1. Natura giuridica'!G36</f>
        <v>3777</v>
      </c>
      <c r="H86" s="36">
        <f>G86-C86</f>
        <v>-438</v>
      </c>
      <c r="I86" s="35">
        <f>(G86-C86)/C86</f>
        <v>-0.10391459074733096</v>
      </c>
    </row>
    <row r="87" spans="2:12" x14ac:dyDescent="0.2">
      <c r="B87" s="91" t="s">
        <v>37</v>
      </c>
      <c r="C87" s="36">
        <f>'[1]1. Natura giuridica'!C37</f>
        <v>866</v>
      </c>
      <c r="D87" s="36">
        <f>'[1]1. Natura giuridica'!D37</f>
        <v>861</v>
      </c>
      <c r="E87" s="36">
        <f>'[1]1. Natura giuridica'!E37</f>
        <v>861</v>
      </c>
      <c r="F87" s="36">
        <f>'[1]1. Natura giuridica'!F37</f>
        <v>853</v>
      </c>
      <c r="G87" s="36">
        <f>'[1]1. Natura giuridica'!G37</f>
        <v>843</v>
      </c>
      <c r="H87" s="36">
        <f>G87-C87</f>
        <v>-23</v>
      </c>
      <c r="I87" s="35">
        <f>(G87-C87)/C87</f>
        <v>-2.6558891454965358E-2</v>
      </c>
    </row>
    <row r="88" spans="2:12" x14ac:dyDescent="0.2">
      <c r="B88" s="109" t="s">
        <v>31</v>
      </c>
      <c r="C88" s="21">
        <f>SUM(C84:C87)</f>
        <v>22437</v>
      </c>
      <c r="D88" s="21">
        <f t="shared" ref="D88:G88" si="12">SUM(D84:D87)</f>
        <v>22319</v>
      </c>
      <c r="E88" s="21">
        <f t="shared" si="12"/>
        <v>22050</v>
      </c>
      <c r="F88" s="21">
        <f t="shared" si="12"/>
        <v>22075</v>
      </c>
      <c r="G88" s="21">
        <f t="shared" si="12"/>
        <v>22259</v>
      </c>
      <c r="H88" s="21">
        <f>G88-C88</f>
        <v>-178</v>
      </c>
      <c r="I88" s="110">
        <f>(G88-C88)/C88</f>
        <v>-7.9333244194856704E-3</v>
      </c>
    </row>
    <row r="89" spans="2:12" ht="24.95" customHeight="1" x14ac:dyDescent="0.2">
      <c r="B89" s="111" t="s">
        <v>55</v>
      </c>
      <c r="C89" s="33"/>
      <c r="D89" s="33"/>
      <c r="E89" s="33"/>
      <c r="F89" s="33"/>
      <c r="G89" s="33"/>
      <c r="H89" s="33"/>
      <c r="I89" s="112"/>
      <c r="K89" s="36"/>
      <c r="L89" s="35"/>
    </row>
    <row r="90" spans="2:12" x14ac:dyDescent="0.2">
      <c r="B90" s="91"/>
      <c r="K90" s="91"/>
      <c r="L90" s="91"/>
    </row>
    <row r="91" spans="2:12" x14ac:dyDescent="0.2">
      <c r="B91" s="52"/>
      <c r="C91" s="52">
        <v>2017</v>
      </c>
      <c r="D91" s="52">
        <v>2018</v>
      </c>
      <c r="E91" s="52">
        <v>2019</v>
      </c>
      <c r="F91" s="52">
        <v>2020</v>
      </c>
      <c r="G91" s="136">
        <v>2021</v>
      </c>
      <c r="H91" s="90"/>
      <c r="K91" s="91"/>
      <c r="L91" s="91"/>
    </row>
    <row r="92" spans="2:12" x14ac:dyDescent="0.2">
      <c r="B92" s="52" t="s">
        <v>35</v>
      </c>
      <c r="C92" s="122">
        <f>C84/$C$84*100</f>
        <v>100</v>
      </c>
      <c r="D92" s="122">
        <f t="shared" ref="D92:E92" si="13">D84/$C$84*100</f>
        <v>97.716594625070471</v>
      </c>
      <c r="E92" s="122">
        <f t="shared" si="13"/>
        <v>96.861492200714153</v>
      </c>
      <c r="F92" s="122">
        <f>F84/$C$84*100</f>
        <v>96.137943995489579</v>
      </c>
      <c r="G92" s="122">
        <f>G84/$C$84*100</f>
        <v>96.213117834993426</v>
      </c>
      <c r="H92" s="90"/>
      <c r="K92" s="91"/>
      <c r="L92" s="91"/>
    </row>
    <row r="93" spans="2:12" x14ac:dyDescent="0.2">
      <c r="B93" s="52" t="s">
        <v>70</v>
      </c>
      <c r="C93" s="122">
        <f>C85/$C$85*100</f>
        <v>100</v>
      </c>
      <c r="D93" s="122">
        <f t="shared" ref="D93:E93" si="14">D85/$C$85*100</f>
        <v>103.27673518022043</v>
      </c>
      <c r="E93" s="122">
        <f t="shared" si="14"/>
        <v>103.66398570151922</v>
      </c>
      <c r="F93" s="122">
        <f>F85/$C$85*100</f>
        <v>106.58325886207925</v>
      </c>
      <c r="G93" s="122">
        <f>G85/$C$85*100</f>
        <v>110.21745606196008</v>
      </c>
      <c r="H93" s="90"/>
      <c r="K93" s="91"/>
      <c r="L93" s="91"/>
    </row>
    <row r="94" spans="2:12" x14ac:dyDescent="0.2">
      <c r="B94" s="52" t="s">
        <v>36</v>
      </c>
      <c r="C94" s="122">
        <f>C86/$C$86*100</f>
        <v>100</v>
      </c>
      <c r="D94" s="122">
        <f t="shared" ref="D94:E94" si="15">D86/$C$86*100</f>
        <v>97.864768683274022</v>
      </c>
      <c r="E94" s="122">
        <f t="shared" si="15"/>
        <v>93.02491103202847</v>
      </c>
      <c r="F94" s="122">
        <f>F86/$C$86*100</f>
        <v>90.984578884934749</v>
      </c>
      <c r="G94" s="122">
        <f>G86/$C$86*100</f>
        <v>89.608540925266894</v>
      </c>
      <c r="H94" s="90"/>
      <c r="K94" s="91"/>
      <c r="L94" s="91"/>
    </row>
    <row r="95" spans="2:12" x14ac:dyDescent="0.2">
      <c r="K95" s="91"/>
      <c r="L95" s="91"/>
    </row>
    <row r="96" spans="2:12" x14ac:dyDescent="0.2">
      <c r="K96" s="91"/>
      <c r="L96" s="91"/>
    </row>
    <row r="97" spans="2:12" ht="24.95" customHeight="1" x14ac:dyDescent="0.2">
      <c r="B97" s="94" t="s">
        <v>185</v>
      </c>
      <c r="K97" s="91"/>
      <c r="L97" s="91"/>
    </row>
    <row r="98" spans="2:12" ht="25.5" x14ac:dyDescent="0.2">
      <c r="B98" s="97" t="s">
        <v>26</v>
      </c>
      <c r="C98" s="106">
        <v>2017</v>
      </c>
      <c r="D98" s="106">
        <v>2018</v>
      </c>
      <c r="E98" s="106">
        <v>2019</v>
      </c>
      <c r="F98" s="106">
        <v>2020</v>
      </c>
      <c r="G98" s="106">
        <v>2021</v>
      </c>
      <c r="H98" s="99" t="s">
        <v>179</v>
      </c>
      <c r="I98" s="99" t="s">
        <v>180</v>
      </c>
      <c r="K98" s="107"/>
      <c r="L98" s="108"/>
    </row>
    <row r="99" spans="2:12" x14ac:dyDescent="0.2">
      <c r="B99" s="91" t="s">
        <v>35</v>
      </c>
      <c r="C99" s="36">
        <f>'[1]1. Natura giuridica'!C44</f>
        <v>4998</v>
      </c>
      <c r="D99" s="36">
        <f>'[1]1. Natura giuridica'!D44</f>
        <v>5002</v>
      </c>
      <c r="E99" s="36">
        <f>'[1]1. Natura giuridica'!E44</f>
        <v>4995</v>
      </c>
      <c r="F99" s="36">
        <f>'[1]1. Natura giuridica'!F44</f>
        <v>4949</v>
      </c>
      <c r="G99" s="36">
        <f>'[1]1. Natura giuridica'!G44</f>
        <v>4943</v>
      </c>
      <c r="H99" s="36">
        <f>G99-C99</f>
        <v>-55</v>
      </c>
      <c r="I99" s="35">
        <f>(G99-C99)/C99</f>
        <v>-1.1004401760704281E-2</v>
      </c>
    </row>
    <row r="100" spans="2:12" x14ac:dyDescent="0.2">
      <c r="B100" s="91" t="s">
        <v>70</v>
      </c>
      <c r="C100" s="36">
        <f>'[1]1. Natura giuridica'!C45</f>
        <v>2242</v>
      </c>
      <c r="D100" s="36">
        <f>'[1]1. Natura giuridica'!D45</f>
        <v>2318</v>
      </c>
      <c r="E100" s="36">
        <f>'[1]1. Natura giuridica'!E45</f>
        <v>2378</v>
      </c>
      <c r="F100" s="36">
        <f>'[1]1. Natura giuridica'!F45</f>
        <v>2445</v>
      </c>
      <c r="G100" s="36">
        <f>'[1]1. Natura giuridica'!G45</f>
        <v>2553</v>
      </c>
      <c r="H100" s="36">
        <f>G100-C100</f>
        <v>311</v>
      </c>
      <c r="I100" s="35">
        <f>(G100-C100)/C100</f>
        <v>0.13871543264942016</v>
      </c>
    </row>
    <row r="101" spans="2:12" x14ac:dyDescent="0.2">
      <c r="B101" s="91" t="s">
        <v>36</v>
      </c>
      <c r="C101" s="36">
        <f>'[1]1. Natura giuridica'!C46</f>
        <v>2228</v>
      </c>
      <c r="D101" s="36">
        <f>'[1]1. Natura giuridica'!D46</f>
        <v>2204</v>
      </c>
      <c r="E101" s="36">
        <f>'[1]1. Natura giuridica'!E46</f>
        <v>2137</v>
      </c>
      <c r="F101" s="36">
        <f>'[1]1. Natura giuridica'!F46</f>
        <v>2087</v>
      </c>
      <c r="G101" s="36">
        <f>'[1]1. Natura giuridica'!G46</f>
        <v>2036</v>
      </c>
      <c r="H101" s="36">
        <f>G101-C101</f>
        <v>-192</v>
      </c>
      <c r="I101" s="35">
        <f>(G101-C101)/C101</f>
        <v>-8.6175942549371637E-2</v>
      </c>
    </row>
    <row r="102" spans="2:12" x14ac:dyDescent="0.2">
      <c r="B102" s="91" t="s">
        <v>37</v>
      </c>
      <c r="C102" s="36">
        <f>'[1]1. Natura giuridica'!C47</f>
        <v>415</v>
      </c>
      <c r="D102" s="36">
        <f>'[1]1. Natura giuridica'!D47</f>
        <v>422</v>
      </c>
      <c r="E102" s="36">
        <f>'[1]1. Natura giuridica'!E47</f>
        <v>428</v>
      </c>
      <c r="F102" s="36">
        <f>'[1]1. Natura giuridica'!F47</f>
        <v>421</v>
      </c>
      <c r="G102" s="36">
        <f>'[1]1. Natura giuridica'!G47</f>
        <v>422</v>
      </c>
      <c r="H102" s="36">
        <f>G102-C102</f>
        <v>7</v>
      </c>
      <c r="I102" s="35">
        <f>(G102-C102)/C102</f>
        <v>1.6867469879518072E-2</v>
      </c>
    </row>
    <row r="103" spans="2:12" x14ac:dyDescent="0.2">
      <c r="B103" s="109" t="s">
        <v>31</v>
      </c>
      <c r="C103" s="21">
        <f>SUM(C99:C102)</f>
        <v>9883</v>
      </c>
      <c r="D103" s="21">
        <f t="shared" ref="D103:G103" si="16">SUM(D99:D102)</f>
        <v>9946</v>
      </c>
      <c r="E103" s="21">
        <f t="shared" si="16"/>
        <v>9938</v>
      </c>
      <c r="F103" s="21">
        <f t="shared" si="16"/>
        <v>9902</v>
      </c>
      <c r="G103" s="21">
        <f t="shared" si="16"/>
        <v>9954</v>
      </c>
      <c r="H103" s="21">
        <f>G103-C103</f>
        <v>71</v>
      </c>
      <c r="I103" s="110">
        <f>(G103-C103)/C103</f>
        <v>7.1840534250733586E-3</v>
      </c>
    </row>
    <row r="104" spans="2:12" ht="24.95" customHeight="1" x14ac:dyDescent="0.2">
      <c r="B104" s="111" t="s">
        <v>55</v>
      </c>
      <c r="C104" s="33"/>
      <c r="D104" s="33"/>
      <c r="E104" s="33"/>
      <c r="F104" s="33"/>
      <c r="G104" s="33"/>
      <c r="H104" s="33"/>
      <c r="I104" s="112"/>
      <c r="K104" s="36"/>
      <c r="L104" s="35"/>
    </row>
    <row r="105" spans="2:12" x14ac:dyDescent="0.2">
      <c r="B105" s="52"/>
      <c r="C105" s="90"/>
      <c r="D105" s="90"/>
      <c r="E105" s="90"/>
      <c r="F105" s="90"/>
      <c r="G105" s="90"/>
      <c r="H105" s="90"/>
      <c r="K105" s="91"/>
      <c r="L105" s="91"/>
    </row>
    <row r="106" spans="2:12" x14ac:dyDescent="0.2">
      <c r="B106" s="52"/>
      <c r="C106" s="52">
        <v>2017</v>
      </c>
      <c r="D106" s="52">
        <v>2018</v>
      </c>
      <c r="E106" s="52">
        <v>2019</v>
      </c>
      <c r="F106" s="52">
        <v>2020</v>
      </c>
      <c r="G106" s="136">
        <v>2021</v>
      </c>
      <c r="H106" s="90"/>
      <c r="K106" s="91"/>
      <c r="L106" s="91"/>
    </row>
    <row r="107" spans="2:12" x14ac:dyDescent="0.2">
      <c r="B107" s="52" t="s">
        <v>35</v>
      </c>
      <c r="C107" s="122">
        <f>C99/$C$99*100</f>
        <v>100</v>
      </c>
      <c r="D107" s="122">
        <f t="shared" ref="D107:E107" si="17">D99/$C$99*100</f>
        <v>100.08003201280513</v>
      </c>
      <c r="E107" s="122">
        <f t="shared" si="17"/>
        <v>99.939975990396164</v>
      </c>
      <c r="F107" s="122">
        <f>F99/$C$99*100</f>
        <v>99.019607843137265</v>
      </c>
      <c r="G107" s="122">
        <f>G99/$C$99*100</f>
        <v>98.899559823929579</v>
      </c>
      <c r="H107" s="90"/>
      <c r="K107" s="91"/>
      <c r="L107" s="91"/>
    </row>
    <row r="108" spans="2:12" x14ac:dyDescent="0.2">
      <c r="B108" s="52" t="s">
        <v>70</v>
      </c>
      <c r="C108" s="122">
        <f>C100/$C$100*100</f>
        <v>100</v>
      </c>
      <c r="D108" s="122">
        <f t="shared" ref="D108:E108" si="18">D100/$C$100*100</f>
        <v>103.38983050847457</v>
      </c>
      <c r="E108" s="122">
        <f t="shared" si="18"/>
        <v>106.06601248884924</v>
      </c>
      <c r="F108" s="122">
        <f>F100/$C$100*100</f>
        <v>109.05441570026761</v>
      </c>
      <c r="G108" s="122">
        <f>G100/$C$100*100</f>
        <v>113.87154326494202</v>
      </c>
      <c r="H108" s="90"/>
      <c r="K108" s="91"/>
      <c r="L108" s="91"/>
    </row>
    <row r="109" spans="2:12" x14ac:dyDescent="0.2">
      <c r="B109" s="52" t="s">
        <v>36</v>
      </c>
      <c r="C109" s="122">
        <f>C101/$C$101*100</f>
        <v>100</v>
      </c>
      <c r="D109" s="122">
        <f t="shared" ref="D109:E109" si="19">D101/$C$101*100</f>
        <v>98.922800718132848</v>
      </c>
      <c r="E109" s="122">
        <f t="shared" si="19"/>
        <v>95.915619389587064</v>
      </c>
      <c r="F109" s="122">
        <f>F101/$C$101*100</f>
        <v>93.671454219030522</v>
      </c>
      <c r="G109" s="122">
        <f>G101/$C$101*100</f>
        <v>91.38240574506284</v>
      </c>
      <c r="H109" s="122"/>
      <c r="K109" s="36"/>
      <c r="L109" s="91"/>
    </row>
    <row r="110" spans="2:12" x14ac:dyDescent="0.2">
      <c r="K110" s="91"/>
      <c r="L110" s="91"/>
    </row>
    <row r="111" spans="2:12" x14ac:dyDescent="0.2">
      <c r="K111" s="91"/>
      <c r="L111" s="91"/>
    </row>
    <row r="112" spans="2:12" ht="24.95" customHeight="1" x14ac:dyDescent="0.2">
      <c r="B112" s="94" t="s">
        <v>186</v>
      </c>
      <c r="K112" s="91"/>
      <c r="L112" s="91"/>
    </row>
    <row r="113" spans="2:12" ht="25.5" x14ac:dyDescent="0.2">
      <c r="B113" s="97" t="s">
        <v>27</v>
      </c>
      <c r="C113" s="106">
        <v>2017</v>
      </c>
      <c r="D113" s="106">
        <v>2018</v>
      </c>
      <c r="E113" s="106">
        <v>2019</v>
      </c>
      <c r="F113" s="106">
        <v>2020</v>
      </c>
      <c r="G113" s="106">
        <v>2021</v>
      </c>
      <c r="H113" s="99" t="s">
        <v>179</v>
      </c>
      <c r="I113" s="99" t="s">
        <v>180</v>
      </c>
      <c r="K113" s="107"/>
      <c r="L113" s="108"/>
    </row>
    <row r="114" spans="2:12" x14ac:dyDescent="0.2">
      <c r="B114" s="91" t="s">
        <v>35</v>
      </c>
      <c r="C114" s="36">
        <f>'[1]1. Natura giuridica'!C54</f>
        <v>5729</v>
      </c>
      <c r="D114" s="36">
        <f>'[1]1. Natura giuridica'!D54</f>
        <v>5659</v>
      </c>
      <c r="E114" s="36">
        <f>'[1]1. Natura giuridica'!E54</f>
        <v>5642</v>
      </c>
      <c r="F114" s="36">
        <f>'[1]1. Natura giuridica'!F54</f>
        <v>5557</v>
      </c>
      <c r="G114" s="36">
        <f>'[1]1. Natura giuridica'!G54</f>
        <v>5481</v>
      </c>
      <c r="H114" s="36">
        <f>G114-C114</f>
        <v>-248</v>
      </c>
      <c r="I114" s="35">
        <f>(G114-C114)/C114</f>
        <v>-4.328853203002269E-2</v>
      </c>
    </row>
    <row r="115" spans="2:12" x14ac:dyDescent="0.2">
      <c r="B115" s="91" t="s">
        <v>70</v>
      </c>
      <c r="C115" s="36">
        <f>'[1]1. Natura giuridica'!C55</f>
        <v>2278</v>
      </c>
      <c r="D115" s="36">
        <f>'[1]1. Natura giuridica'!D55</f>
        <v>2370</v>
      </c>
      <c r="E115" s="36">
        <f>'[1]1. Natura giuridica'!E55</f>
        <v>2452</v>
      </c>
      <c r="F115" s="36">
        <f>'[1]1. Natura giuridica'!F55</f>
        <v>2514</v>
      </c>
      <c r="G115" s="36">
        <f>'[1]1. Natura giuridica'!G55</f>
        <v>2596</v>
      </c>
      <c r="H115" s="36">
        <f>G115-C115</f>
        <v>318</v>
      </c>
      <c r="I115" s="35">
        <f>(G115-C115)/C115</f>
        <v>0.1395961369622476</v>
      </c>
    </row>
    <row r="116" spans="2:12" x14ac:dyDescent="0.2">
      <c r="B116" s="91" t="s">
        <v>36</v>
      </c>
      <c r="C116" s="36">
        <f>'[1]1. Natura giuridica'!C56</f>
        <v>2217</v>
      </c>
      <c r="D116" s="36">
        <f>'[1]1. Natura giuridica'!D56</f>
        <v>2164</v>
      </c>
      <c r="E116" s="36">
        <f>'[1]1. Natura giuridica'!E56</f>
        <v>2094</v>
      </c>
      <c r="F116" s="36">
        <f>'[1]1. Natura giuridica'!F56</f>
        <v>2052</v>
      </c>
      <c r="G116" s="36">
        <f>'[1]1. Natura giuridica'!G56</f>
        <v>2003</v>
      </c>
      <c r="H116" s="36">
        <f>G116-C116</f>
        <v>-214</v>
      </c>
      <c r="I116" s="35">
        <f>(G116-C116)/C116</f>
        <v>-9.6526838069463244E-2</v>
      </c>
    </row>
    <row r="117" spans="2:12" x14ac:dyDescent="0.2">
      <c r="B117" s="91" t="s">
        <v>37</v>
      </c>
      <c r="C117" s="36">
        <f>'[1]1. Natura giuridica'!C57</f>
        <v>393</v>
      </c>
      <c r="D117" s="36">
        <f>'[1]1. Natura giuridica'!D57</f>
        <v>397</v>
      </c>
      <c r="E117" s="36">
        <f>'[1]1. Natura giuridica'!E57</f>
        <v>385</v>
      </c>
      <c r="F117" s="36">
        <f>'[1]1. Natura giuridica'!F57</f>
        <v>388</v>
      </c>
      <c r="G117" s="36">
        <f>'[1]1. Natura giuridica'!G57</f>
        <v>390</v>
      </c>
      <c r="H117" s="36">
        <f>G117-C117</f>
        <v>-3</v>
      </c>
      <c r="I117" s="35">
        <f>(G117-C117)/C117</f>
        <v>-7.6335877862595417E-3</v>
      </c>
    </row>
    <row r="118" spans="2:12" x14ac:dyDescent="0.2">
      <c r="B118" s="109" t="s">
        <v>31</v>
      </c>
      <c r="C118" s="21">
        <f>SUM(C114:C117)</f>
        <v>10617</v>
      </c>
      <c r="D118" s="21">
        <f t="shared" ref="D118:G118" si="20">SUM(D114:D117)</f>
        <v>10590</v>
      </c>
      <c r="E118" s="21">
        <f t="shared" si="20"/>
        <v>10573</v>
      </c>
      <c r="F118" s="21">
        <f t="shared" si="20"/>
        <v>10511</v>
      </c>
      <c r="G118" s="21">
        <f t="shared" si="20"/>
        <v>10470</v>
      </c>
      <c r="H118" s="21">
        <f>G118-C118</f>
        <v>-147</v>
      </c>
      <c r="I118" s="110">
        <f>(G118-C118)/C118</f>
        <v>-1.3845719129697655E-2</v>
      </c>
    </row>
    <row r="119" spans="2:12" ht="24.95" customHeight="1" x14ac:dyDescent="0.2">
      <c r="B119" s="111" t="s">
        <v>55</v>
      </c>
      <c r="C119" s="33"/>
      <c r="D119" s="33"/>
      <c r="E119" s="33"/>
      <c r="F119" s="33"/>
      <c r="G119" s="33"/>
      <c r="H119" s="33"/>
      <c r="I119" s="112"/>
      <c r="K119" s="36"/>
      <c r="L119" s="35"/>
    </row>
    <row r="120" spans="2:12" x14ac:dyDescent="0.2">
      <c r="B120" s="52"/>
      <c r="C120" s="90"/>
      <c r="D120" s="90"/>
      <c r="E120" s="90"/>
      <c r="F120" s="90"/>
      <c r="G120" s="90"/>
      <c r="H120" s="90"/>
      <c r="K120" s="91"/>
      <c r="L120" s="91"/>
    </row>
    <row r="121" spans="2:12" x14ac:dyDescent="0.2">
      <c r="B121" s="52"/>
      <c r="C121" s="52">
        <v>2017</v>
      </c>
      <c r="D121" s="52">
        <v>2018</v>
      </c>
      <c r="E121" s="52">
        <v>2019</v>
      </c>
      <c r="F121" s="52">
        <v>2020</v>
      </c>
      <c r="G121" s="136">
        <v>2021</v>
      </c>
      <c r="H121" s="90"/>
      <c r="K121" s="91"/>
      <c r="L121" s="91"/>
    </row>
    <row r="122" spans="2:12" x14ac:dyDescent="0.2">
      <c r="B122" s="52" t="s">
        <v>35</v>
      </c>
      <c r="C122" s="122">
        <f>C114/$C$114*100</f>
        <v>100</v>
      </c>
      <c r="D122" s="122">
        <f t="shared" ref="D122:E122" si="21">D114/$C$114*100</f>
        <v>98.778146273346138</v>
      </c>
      <c r="E122" s="122">
        <f t="shared" si="21"/>
        <v>98.481410368301624</v>
      </c>
      <c r="F122" s="122">
        <f>F114/$C$114*100</f>
        <v>96.997730843079069</v>
      </c>
      <c r="G122" s="122">
        <f>G114/$C$114*100</f>
        <v>95.671146796997732</v>
      </c>
      <c r="H122" s="90"/>
      <c r="K122" s="91"/>
      <c r="L122" s="91"/>
    </row>
    <row r="123" spans="2:12" x14ac:dyDescent="0.2">
      <c r="B123" s="52" t="s">
        <v>70</v>
      </c>
      <c r="C123" s="122">
        <f>C115/$C$115*100</f>
        <v>100</v>
      </c>
      <c r="D123" s="122">
        <f t="shared" ref="D123:E123" si="22">D115/$C$115*100</f>
        <v>104.03863037752414</v>
      </c>
      <c r="E123" s="122">
        <f t="shared" si="22"/>
        <v>107.63827919227393</v>
      </c>
      <c r="F123" s="122">
        <f>F115/$C$115*100</f>
        <v>110.35996488147497</v>
      </c>
      <c r="G123" s="122">
        <f>G115/$C$115*100</f>
        <v>113.95961369622476</v>
      </c>
      <c r="H123" s="90"/>
      <c r="K123" s="91"/>
      <c r="L123" s="91"/>
    </row>
    <row r="124" spans="2:12" x14ac:dyDescent="0.2">
      <c r="B124" s="52" t="s">
        <v>36</v>
      </c>
      <c r="C124" s="122">
        <f>C116/$C$116*100</f>
        <v>100</v>
      </c>
      <c r="D124" s="122">
        <f t="shared" ref="D124:E124" si="23">D116/$C$116*100</f>
        <v>97.60938204781236</v>
      </c>
      <c r="E124" s="122">
        <f t="shared" si="23"/>
        <v>94.451962110960764</v>
      </c>
      <c r="F124" s="122">
        <f>F116/$C$116*100</f>
        <v>92.557510148849801</v>
      </c>
      <c r="G124" s="122">
        <f>G116/$C$116*100</f>
        <v>90.347316193053672</v>
      </c>
      <c r="H124" s="90"/>
      <c r="K124" s="91"/>
      <c r="L124" s="91"/>
    </row>
    <row r="125" spans="2:12" x14ac:dyDescent="0.2">
      <c r="B125" s="90"/>
      <c r="C125" s="90"/>
      <c r="D125" s="90"/>
      <c r="E125" s="90"/>
      <c r="F125" s="90"/>
      <c r="G125" s="90"/>
      <c r="H125" s="90"/>
    </row>
  </sheetData>
  <sheetProtection sheet="1" objects="1" scenarios="1"/>
  <mergeCells count="18">
    <mergeCell ref="C26:Q26"/>
    <mergeCell ref="B33:T35"/>
    <mergeCell ref="C12:L12"/>
    <mergeCell ref="B21:B22"/>
    <mergeCell ref="C21:E22"/>
    <mergeCell ref="F21:Q21"/>
    <mergeCell ref="F22:H22"/>
    <mergeCell ref="I22:K22"/>
    <mergeCell ref="L22:N22"/>
    <mergeCell ref="O22:Q22"/>
    <mergeCell ref="B2:T4"/>
    <mergeCell ref="B7:B8"/>
    <mergeCell ref="C7:D8"/>
    <mergeCell ref="E7:L7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C149-FF28-430B-B683-F678CE852183}">
  <sheetPr>
    <tabColor theme="0"/>
    <pageSetUpPr fitToPage="1"/>
  </sheetPr>
  <dimension ref="B2:U68"/>
  <sheetViews>
    <sheetView zoomScaleNormal="100" zoomScalePageLayoutView="125" workbookViewId="0">
      <selection activeCell="I8" sqref="I8"/>
    </sheetView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29.5" style="1" customWidth="1"/>
    <col min="7" max="7" width="21.875" style="1" customWidth="1"/>
    <col min="8" max="8" width="10.375" style="92" customWidth="1"/>
    <col min="9" max="9" width="8.75" style="90" customWidth="1"/>
    <col min="10" max="10" width="15.375" style="90" customWidth="1"/>
    <col min="11" max="11" width="11.75" style="90" customWidth="1"/>
    <col min="12" max="12" width="20.625" style="90" customWidth="1"/>
    <col min="13" max="13" width="24.875" style="90" customWidth="1"/>
    <col min="14" max="14" width="26.25" style="90" customWidth="1"/>
    <col min="15" max="15" width="13.75" style="90" customWidth="1"/>
    <col min="16" max="16" width="28" style="90" customWidth="1"/>
    <col min="17" max="17" width="32.375" style="90" customWidth="1"/>
    <col min="18" max="18" width="32.625" style="90" customWidth="1"/>
    <col min="19" max="19" width="8.75" style="90"/>
    <col min="20" max="21" width="8.75" style="92"/>
    <col min="22" max="16384" width="8.75" style="1"/>
  </cols>
  <sheetData>
    <row r="2" spans="2:20" ht="12.75" customHeight="1" x14ac:dyDescent="0.2">
      <c r="B2" s="149" t="s">
        <v>197</v>
      </c>
      <c r="C2" s="149"/>
      <c r="D2" s="149"/>
      <c r="E2" s="149"/>
      <c r="F2" s="149"/>
      <c r="G2" s="149"/>
      <c r="H2" s="118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8"/>
    </row>
    <row r="3" spans="2:20" ht="12.75" customHeight="1" x14ac:dyDescent="0.2">
      <c r="B3" s="149"/>
      <c r="C3" s="149"/>
      <c r="D3" s="149"/>
      <c r="E3" s="149"/>
      <c r="F3" s="149"/>
      <c r="G3" s="149"/>
      <c r="H3" s="118"/>
      <c r="I3" s="113"/>
      <c r="J3" s="124"/>
      <c r="K3" s="124"/>
      <c r="L3" s="124" t="s">
        <v>22</v>
      </c>
      <c r="M3" s="124"/>
      <c r="N3" s="124"/>
      <c r="O3" s="124"/>
      <c r="P3" s="124"/>
      <c r="Q3" s="113"/>
      <c r="R3" s="113"/>
      <c r="S3" s="113"/>
      <c r="T3" s="118"/>
    </row>
    <row r="4" spans="2:20" ht="12.75" customHeight="1" x14ac:dyDescent="0.2">
      <c r="B4" s="149"/>
      <c r="C4" s="149"/>
      <c r="D4" s="149"/>
      <c r="E4" s="149"/>
      <c r="F4" s="149"/>
      <c r="G4" s="149"/>
      <c r="H4" s="118"/>
      <c r="I4" s="113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18"/>
    </row>
    <row r="5" spans="2:20" x14ac:dyDescent="0.2">
      <c r="J5" s="52"/>
      <c r="K5" s="125" t="s">
        <v>172</v>
      </c>
      <c r="L5" s="52"/>
      <c r="M5" s="52"/>
      <c r="N5" s="52"/>
      <c r="O5" s="52"/>
      <c r="P5" s="52"/>
      <c r="Q5" s="52"/>
      <c r="R5" s="52"/>
      <c r="S5" s="52"/>
    </row>
    <row r="6" spans="2:20" ht="24.95" customHeight="1" x14ac:dyDescent="0.2">
      <c r="B6" s="72" t="s">
        <v>213</v>
      </c>
      <c r="J6" s="126" t="s">
        <v>29</v>
      </c>
      <c r="K6" s="126" t="s">
        <v>4</v>
      </c>
      <c r="L6" s="126" t="s">
        <v>13</v>
      </c>
      <c r="M6" s="126" t="s">
        <v>14</v>
      </c>
      <c r="N6" s="126" t="s">
        <v>15</v>
      </c>
      <c r="O6" s="126" t="s">
        <v>5</v>
      </c>
      <c r="P6" s="126" t="s">
        <v>39</v>
      </c>
      <c r="Q6" s="126" t="s">
        <v>40</v>
      </c>
      <c r="R6" s="127" t="s">
        <v>79</v>
      </c>
      <c r="S6" s="52"/>
    </row>
    <row r="7" spans="2:20" x14ac:dyDescent="0.2">
      <c r="B7" s="72"/>
      <c r="J7" s="128" t="s">
        <v>60</v>
      </c>
      <c r="K7" s="129">
        <v>0.99788021209618383</v>
      </c>
      <c r="L7" s="130">
        <f>SUM(L8:L13)</f>
        <v>11773</v>
      </c>
      <c r="M7" s="130">
        <f>SUM(M8:M13)</f>
        <v>18402</v>
      </c>
      <c r="N7" s="129">
        <f t="shared" ref="N7:N13" si="0">L7/M7</f>
        <v>0.63976741658515379</v>
      </c>
      <c r="O7" s="129">
        <f t="shared" ref="O7:O25" si="1">N7/$R$7</f>
        <v>0.99788021209618383</v>
      </c>
      <c r="P7" s="131">
        <f>$L$49</f>
        <v>54456</v>
      </c>
      <c r="Q7" s="131">
        <f>$N$49</f>
        <v>84938</v>
      </c>
      <c r="R7" s="125">
        <f>P7/Q7</f>
        <v>0.64112646871835932</v>
      </c>
      <c r="S7" s="52"/>
    </row>
    <row r="8" spans="2:20" ht="24.95" customHeight="1" x14ac:dyDescent="0.2">
      <c r="B8" s="72"/>
      <c r="F8" s="23" t="s">
        <v>42</v>
      </c>
      <c r="G8" s="24" t="s">
        <v>41</v>
      </c>
      <c r="J8" s="132" t="s">
        <v>73</v>
      </c>
      <c r="K8" s="133">
        <v>1.2509794261492528</v>
      </c>
      <c r="L8" s="131">
        <f>L31</f>
        <v>5121</v>
      </c>
      <c r="M8" s="131">
        <f>N31</f>
        <v>6385</v>
      </c>
      <c r="N8" s="133">
        <f t="shared" si="0"/>
        <v>0.80203602192639001</v>
      </c>
      <c r="O8" s="133">
        <f t="shared" si="1"/>
        <v>1.2509794261492528</v>
      </c>
      <c r="P8" s="52"/>
      <c r="Q8" s="52"/>
      <c r="R8" s="52"/>
      <c r="S8" s="52"/>
    </row>
    <row r="9" spans="2:20" ht="24.95" customHeight="1" x14ac:dyDescent="0.2">
      <c r="B9" s="72"/>
      <c r="F9" s="73" t="s">
        <v>28</v>
      </c>
      <c r="G9" s="73"/>
      <c r="J9" s="132" t="s">
        <v>74</v>
      </c>
      <c r="K9" s="133">
        <v>0.75160514777978205</v>
      </c>
      <c r="L9" s="131">
        <f t="shared" ref="L9:L13" si="2">L32</f>
        <v>864</v>
      </c>
      <c r="M9" s="131">
        <f t="shared" ref="M9:M13" si="3">N32</f>
        <v>1793</v>
      </c>
      <c r="N9" s="133">
        <f t="shared" si="0"/>
        <v>0.4818739542665923</v>
      </c>
      <c r="O9" s="133">
        <f t="shared" si="1"/>
        <v>0.75160514777978205</v>
      </c>
      <c r="P9" s="52"/>
      <c r="Q9" s="52"/>
      <c r="R9" s="52"/>
    </row>
    <row r="10" spans="2:20" x14ac:dyDescent="0.2">
      <c r="B10" s="72"/>
      <c r="F10" s="1" t="s">
        <v>20</v>
      </c>
      <c r="G10" s="74">
        <v>1.0381548174876569</v>
      </c>
      <c r="J10" s="132" t="s">
        <v>75</v>
      </c>
      <c r="K10" s="133">
        <v>0.86779077687407347</v>
      </c>
      <c r="L10" s="131">
        <f t="shared" si="2"/>
        <v>612</v>
      </c>
      <c r="M10" s="131">
        <f t="shared" si="3"/>
        <v>1100</v>
      </c>
      <c r="N10" s="133">
        <f t="shared" si="0"/>
        <v>0.55636363636363639</v>
      </c>
      <c r="O10" s="133">
        <f t="shared" si="1"/>
        <v>0.86779077687407347</v>
      </c>
      <c r="P10" s="52"/>
      <c r="Q10" s="52"/>
      <c r="R10" s="52"/>
    </row>
    <row r="11" spans="2:20" x14ac:dyDescent="0.2">
      <c r="B11" s="72"/>
      <c r="F11" s="1" t="s">
        <v>19</v>
      </c>
      <c r="G11" s="74">
        <v>1.0206885198159543</v>
      </c>
      <c r="J11" s="132" t="s">
        <v>76</v>
      </c>
      <c r="K11" s="133">
        <v>0.83313896813992194</v>
      </c>
      <c r="L11" s="131">
        <f t="shared" si="2"/>
        <v>1181</v>
      </c>
      <c r="M11" s="131">
        <f t="shared" si="3"/>
        <v>2211</v>
      </c>
      <c r="N11" s="133">
        <f t="shared" si="0"/>
        <v>0.5341474445952058</v>
      </c>
      <c r="O11" s="133">
        <f t="shared" si="1"/>
        <v>0.83313896813992194</v>
      </c>
      <c r="P11" s="52"/>
      <c r="Q11" s="52"/>
      <c r="R11" s="52"/>
    </row>
    <row r="12" spans="2:20" x14ac:dyDescent="0.2">
      <c r="B12" s="72"/>
      <c r="F12" s="1" t="s">
        <v>61</v>
      </c>
      <c r="G12" s="74">
        <v>0.99726497233027545</v>
      </c>
      <c r="J12" s="132" t="s">
        <v>77</v>
      </c>
      <c r="K12" s="133">
        <v>0.86391799399422153</v>
      </c>
      <c r="L12" s="131">
        <f t="shared" si="2"/>
        <v>1727</v>
      </c>
      <c r="M12" s="131">
        <f t="shared" si="3"/>
        <v>3118</v>
      </c>
      <c r="N12" s="133">
        <f t="shared" si="0"/>
        <v>0.55388069275176399</v>
      </c>
      <c r="O12" s="133">
        <f t="shared" si="1"/>
        <v>0.86391799399422153</v>
      </c>
      <c r="P12" s="52"/>
      <c r="Q12" s="52"/>
      <c r="R12" s="52"/>
    </row>
    <row r="13" spans="2:20" ht="13.5" customHeight="1" x14ac:dyDescent="0.2">
      <c r="B13" s="72"/>
      <c r="F13" s="1" t="s">
        <v>21</v>
      </c>
      <c r="G13" s="74">
        <v>0.93047280563593149</v>
      </c>
      <c r="J13" s="132" t="s">
        <v>78</v>
      </c>
      <c r="K13" s="133">
        <v>0.93215377567036017</v>
      </c>
      <c r="L13" s="131">
        <f t="shared" si="2"/>
        <v>2268</v>
      </c>
      <c r="M13" s="131">
        <f t="shared" si="3"/>
        <v>3795</v>
      </c>
      <c r="N13" s="133">
        <f t="shared" si="0"/>
        <v>0.59762845849802371</v>
      </c>
      <c r="O13" s="133">
        <f t="shared" si="1"/>
        <v>0.93215377567036017</v>
      </c>
      <c r="P13" s="52"/>
      <c r="Q13" s="52"/>
      <c r="R13" s="52"/>
    </row>
    <row r="14" spans="2:20" ht="27" customHeight="1" x14ac:dyDescent="0.2">
      <c r="F14" s="75" t="s">
        <v>29</v>
      </c>
      <c r="G14" s="75"/>
      <c r="J14" s="128" t="s">
        <v>25</v>
      </c>
      <c r="K14" s="129">
        <v>1.0199347553764122</v>
      </c>
      <c r="L14" s="130">
        <f>Macrosettori!$G$86</f>
        <v>22259</v>
      </c>
      <c r="M14" s="130">
        <f>Macrosettori!$G$88</f>
        <v>34040</v>
      </c>
      <c r="N14" s="129">
        <f t="shared" ref="N14" si="4">L14/M14</f>
        <v>0.65390716803760285</v>
      </c>
      <c r="O14" s="129">
        <f t="shared" si="1"/>
        <v>1.0199347553764122</v>
      </c>
      <c r="P14" s="52"/>
      <c r="Q14" s="52"/>
      <c r="R14" s="52"/>
    </row>
    <row r="15" spans="2:20" ht="13.5" customHeight="1" x14ac:dyDescent="0.2">
      <c r="F15" s="17" t="s">
        <v>73</v>
      </c>
      <c r="G15" s="76">
        <v>1.2509794261492528</v>
      </c>
      <c r="J15" s="128" t="s">
        <v>38</v>
      </c>
      <c r="K15" s="129">
        <v>1.0388623572166549</v>
      </c>
      <c r="L15" s="130">
        <f>Macrosettori!$G$101</f>
        <v>9954</v>
      </c>
      <c r="M15" s="130">
        <f>Macrosettori!$G$103</f>
        <v>14945</v>
      </c>
      <c r="N15" s="129">
        <f t="shared" ref="N15" si="5">L15/M15</f>
        <v>0.66604215456674476</v>
      </c>
      <c r="O15" s="129">
        <f t="shared" si="1"/>
        <v>1.0388623572166549</v>
      </c>
      <c r="P15" s="52"/>
      <c r="Q15" s="52"/>
    </row>
    <row r="16" spans="2:20" ht="13.5" customHeight="1" x14ac:dyDescent="0.2">
      <c r="F16" s="1" t="s">
        <v>52</v>
      </c>
      <c r="G16" s="74">
        <v>1.1313672997421929</v>
      </c>
      <c r="J16" s="52" t="s">
        <v>19</v>
      </c>
      <c r="K16" s="133">
        <v>1.0770572993908363</v>
      </c>
      <c r="L16" s="131">
        <f>L37</f>
        <v>11623</v>
      </c>
      <c r="M16" s="131">
        <f>N37</f>
        <v>16832</v>
      </c>
      <c r="N16" s="125">
        <f t="shared" ref="N16:N25" si="6">L16/M16</f>
        <v>0.69052994296577952</v>
      </c>
      <c r="O16" s="133">
        <f t="shared" si="1"/>
        <v>1.0770572993908363</v>
      </c>
      <c r="P16" s="52"/>
      <c r="Q16" s="52"/>
    </row>
    <row r="17" spans="6:17" ht="13.5" customHeight="1" x14ac:dyDescent="0.2">
      <c r="F17" s="1" t="s">
        <v>21</v>
      </c>
      <c r="G17" s="74">
        <v>1.1099245663102015</v>
      </c>
      <c r="J17" s="52" t="s">
        <v>51</v>
      </c>
      <c r="K17" s="133">
        <v>0.95036338040458934</v>
      </c>
      <c r="L17" s="131">
        <f t="shared" ref="L17:L20" si="7">L38</f>
        <v>3576</v>
      </c>
      <c r="M17" s="131">
        <f t="shared" ref="M17:M20" si="8">N38</f>
        <v>5869</v>
      </c>
      <c r="N17" s="125">
        <f t="shared" si="6"/>
        <v>0.60930311807803716</v>
      </c>
      <c r="O17" s="133">
        <f t="shared" si="1"/>
        <v>0.95036338040458934</v>
      </c>
      <c r="P17" s="52"/>
      <c r="Q17" s="52"/>
    </row>
    <row r="18" spans="6:17" ht="13.5" customHeight="1" x14ac:dyDescent="0.2">
      <c r="F18" s="1" t="s">
        <v>19</v>
      </c>
      <c r="G18" s="74">
        <v>1.0770572993908363</v>
      </c>
      <c r="J18" s="52" t="s">
        <v>23</v>
      </c>
      <c r="K18" s="133">
        <v>0.93004843246544688</v>
      </c>
      <c r="L18" s="131">
        <f t="shared" si="7"/>
        <v>1378</v>
      </c>
      <c r="M18" s="131">
        <f t="shared" si="8"/>
        <v>2311</v>
      </c>
      <c r="N18" s="125">
        <f t="shared" si="6"/>
        <v>0.59627866724361744</v>
      </c>
      <c r="O18" s="133">
        <f t="shared" si="1"/>
        <v>0.93004843246544688</v>
      </c>
      <c r="P18" s="52"/>
      <c r="Q18" s="52"/>
    </row>
    <row r="19" spans="6:17" ht="13.5" customHeight="1" x14ac:dyDescent="0.2">
      <c r="F19" s="1" t="s">
        <v>51</v>
      </c>
      <c r="G19" s="74">
        <v>0.95036338040458934</v>
      </c>
      <c r="J19" s="52" t="s">
        <v>52</v>
      </c>
      <c r="K19" s="133">
        <v>1.1313672997421929</v>
      </c>
      <c r="L19" s="131">
        <f t="shared" si="7"/>
        <v>7886</v>
      </c>
      <c r="M19" s="131">
        <f t="shared" si="8"/>
        <v>10872</v>
      </c>
      <c r="N19" s="125">
        <f t="shared" si="6"/>
        <v>0.72534952170713762</v>
      </c>
      <c r="O19" s="133">
        <f t="shared" si="1"/>
        <v>1.1313672997421929</v>
      </c>
      <c r="P19" s="52"/>
      <c r="Q19" s="52"/>
    </row>
    <row r="20" spans="6:17" ht="13.5" customHeight="1" x14ac:dyDescent="0.2">
      <c r="F20" s="1" t="s">
        <v>78</v>
      </c>
      <c r="G20" s="74">
        <v>0.93215377567036017</v>
      </c>
      <c r="J20" s="52" t="s">
        <v>6</v>
      </c>
      <c r="K20" s="133">
        <v>0.92268518803527388</v>
      </c>
      <c r="L20" s="131">
        <f t="shared" si="7"/>
        <v>7750</v>
      </c>
      <c r="M20" s="131">
        <f t="shared" si="8"/>
        <v>13101</v>
      </c>
      <c r="N20" s="125">
        <f t="shared" si="6"/>
        <v>0.59155789634379052</v>
      </c>
      <c r="O20" s="133">
        <f t="shared" si="1"/>
        <v>0.92268518803527388</v>
      </c>
      <c r="P20" s="52"/>
      <c r="Q20" s="52"/>
    </row>
    <row r="21" spans="6:17" ht="13.5" customHeight="1" x14ac:dyDescent="0.2">
      <c r="F21" s="1" t="s">
        <v>23</v>
      </c>
      <c r="G21" s="74">
        <v>0.93004843246544688</v>
      </c>
      <c r="J21" s="128" t="s">
        <v>27</v>
      </c>
      <c r="K21" s="129">
        <v>0.9304672859318579</v>
      </c>
      <c r="L21" s="130">
        <f>SUM(L22:L24)</f>
        <v>10470</v>
      </c>
      <c r="M21" s="130">
        <f>SUM(M22:M24)</f>
        <v>17551</v>
      </c>
      <c r="N21" s="129">
        <f t="shared" si="6"/>
        <v>0.59654720528744798</v>
      </c>
      <c r="O21" s="129">
        <f t="shared" si="1"/>
        <v>0.9304672859318579</v>
      </c>
      <c r="P21" s="52"/>
      <c r="Q21" s="52"/>
    </row>
    <row r="22" spans="6:17" ht="13.5" customHeight="1" x14ac:dyDescent="0.2">
      <c r="F22" s="17" t="s">
        <v>6</v>
      </c>
      <c r="G22" s="74">
        <v>0.92268518803527388</v>
      </c>
      <c r="J22" s="52" t="s">
        <v>21</v>
      </c>
      <c r="K22" s="133">
        <v>1.1099245663102015</v>
      </c>
      <c r="L22" s="131">
        <f>L42</f>
        <v>4091</v>
      </c>
      <c r="M22" s="125">
        <f>N42</f>
        <v>5749</v>
      </c>
      <c r="N22" s="125">
        <f t="shared" si="6"/>
        <v>0.71160201774221599</v>
      </c>
      <c r="O22" s="133">
        <f t="shared" si="1"/>
        <v>1.1099245663102015</v>
      </c>
      <c r="P22" s="52"/>
    </row>
    <row r="23" spans="6:17" ht="13.5" customHeight="1" x14ac:dyDescent="0.2">
      <c r="F23" s="1" t="s">
        <v>53</v>
      </c>
      <c r="G23" s="74">
        <v>0.89398170098004559</v>
      </c>
      <c r="J23" s="52" t="s">
        <v>53</v>
      </c>
      <c r="K23" s="133">
        <v>0.89398170098004559</v>
      </c>
      <c r="L23" s="131">
        <f t="shared" ref="L23:L24" si="9">L43</f>
        <v>3177</v>
      </c>
      <c r="M23" s="125">
        <f t="shared" ref="M23:M24" si="10">N43</f>
        <v>5543</v>
      </c>
      <c r="N23" s="125">
        <f t="shared" si="6"/>
        <v>0.57315533104816885</v>
      </c>
      <c r="O23" s="133">
        <f t="shared" si="1"/>
        <v>0.89398170098004559</v>
      </c>
      <c r="P23" s="52"/>
    </row>
    <row r="24" spans="6:17" ht="13.5" customHeight="1" x14ac:dyDescent="0.2">
      <c r="F24" s="1" t="s">
        <v>75</v>
      </c>
      <c r="G24" s="74">
        <v>0.86779077687407347</v>
      </c>
      <c r="J24" s="52" t="s">
        <v>50</v>
      </c>
      <c r="K24" s="133">
        <v>0.79794446958624321</v>
      </c>
      <c r="L24" s="131">
        <f t="shared" si="9"/>
        <v>3202</v>
      </c>
      <c r="M24" s="125">
        <f t="shared" si="10"/>
        <v>6259</v>
      </c>
      <c r="N24" s="125">
        <f t="shared" si="6"/>
        <v>0.51158332001917239</v>
      </c>
      <c r="O24" s="133">
        <f t="shared" si="1"/>
        <v>0.79794446958624321</v>
      </c>
      <c r="P24" s="52"/>
    </row>
    <row r="25" spans="6:17" ht="13.5" customHeight="1" x14ac:dyDescent="0.2">
      <c r="F25" s="1" t="s">
        <v>77</v>
      </c>
      <c r="G25" s="74">
        <v>0.86391799399422153</v>
      </c>
      <c r="J25" s="128" t="s">
        <v>30</v>
      </c>
      <c r="K25" s="129">
        <v>1</v>
      </c>
      <c r="L25" s="130">
        <f>L49</f>
        <v>54456</v>
      </c>
      <c r="M25" s="130">
        <f>N49</f>
        <v>84938</v>
      </c>
      <c r="N25" s="129">
        <f t="shared" si="6"/>
        <v>0.64112646871835932</v>
      </c>
      <c r="O25" s="129">
        <f t="shared" si="1"/>
        <v>1</v>
      </c>
      <c r="P25" s="52"/>
    </row>
    <row r="26" spans="6:17" ht="13.5" customHeight="1" x14ac:dyDescent="0.2">
      <c r="F26" s="1" t="s">
        <v>76</v>
      </c>
      <c r="G26" s="74">
        <v>0.83313896813992194</v>
      </c>
      <c r="J26" s="52"/>
      <c r="K26" s="52"/>
      <c r="L26" s="52"/>
      <c r="M26" s="52"/>
      <c r="N26" s="52"/>
      <c r="O26" s="52"/>
      <c r="P26" s="52"/>
    </row>
    <row r="27" spans="6:17" ht="13.5" customHeight="1" x14ac:dyDescent="0.2">
      <c r="F27" s="1" t="s">
        <v>50</v>
      </c>
      <c r="G27" s="74">
        <v>0.79794446958624321</v>
      </c>
      <c r="J27" s="52"/>
      <c r="K27" s="52"/>
      <c r="L27" s="52"/>
      <c r="M27" s="52"/>
      <c r="N27" s="52"/>
      <c r="O27" s="52"/>
      <c r="P27" s="52"/>
    </row>
    <row r="28" spans="6:17" ht="13.5" customHeight="1" x14ac:dyDescent="0.2">
      <c r="F28" s="1" t="s">
        <v>74</v>
      </c>
      <c r="G28" s="74">
        <v>0.75160514777978205</v>
      </c>
      <c r="J28" s="134" t="s">
        <v>29</v>
      </c>
      <c r="K28" s="171" t="s">
        <v>32</v>
      </c>
      <c r="L28" s="171"/>
      <c r="M28" s="171" t="s">
        <v>3</v>
      </c>
      <c r="N28" s="171"/>
      <c r="O28" s="52"/>
      <c r="P28" s="52"/>
    </row>
    <row r="29" spans="6:17" ht="3.75" customHeight="1" x14ac:dyDescent="0.2">
      <c r="F29" s="13"/>
      <c r="G29" s="13"/>
      <c r="J29" s="52"/>
      <c r="K29" s="52"/>
      <c r="L29" s="52"/>
      <c r="M29" s="52"/>
      <c r="N29" s="52"/>
      <c r="O29" s="52"/>
      <c r="P29" s="52"/>
    </row>
    <row r="30" spans="6:17" x14ac:dyDescent="0.2">
      <c r="F30" s="17"/>
      <c r="G30" s="76"/>
      <c r="J30" s="52"/>
      <c r="K30" s="134"/>
      <c r="L30" s="128">
        <v>2021</v>
      </c>
      <c r="M30" s="128"/>
      <c r="N30" s="128">
        <v>2021</v>
      </c>
      <c r="O30" s="52"/>
      <c r="P30" s="52"/>
    </row>
    <row r="31" spans="6:17" x14ac:dyDescent="0.2">
      <c r="G31" s="74"/>
      <c r="J31" s="132" t="s">
        <v>73</v>
      </c>
      <c r="K31" s="122"/>
      <c r="L31" s="122">
        <f>'[1]1. Specializzazione'!C10</f>
        <v>5121</v>
      </c>
      <c r="M31" s="122"/>
      <c r="N31" s="122">
        <f>'[1]1. Specializzazione'!D10</f>
        <v>6385</v>
      </c>
      <c r="O31" s="52"/>
      <c r="P31" s="52"/>
    </row>
    <row r="32" spans="6:17" x14ac:dyDescent="0.2">
      <c r="G32" s="74"/>
      <c r="J32" s="132" t="s">
        <v>74</v>
      </c>
      <c r="K32" s="122"/>
      <c r="L32" s="122">
        <f>'[1]1. Specializzazione'!C11</f>
        <v>864</v>
      </c>
      <c r="M32" s="122"/>
      <c r="N32" s="122">
        <f>'[1]1. Specializzazione'!D11</f>
        <v>1793</v>
      </c>
      <c r="O32" s="52"/>
      <c r="P32" s="52"/>
    </row>
    <row r="33" spans="2:16" x14ac:dyDescent="0.2">
      <c r="G33" s="74"/>
      <c r="J33" s="132" t="s">
        <v>75</v>
      </c>
      <c r="K33" s="122"/>
      <c r="L33" s="122">
        <f>'[1]1. Specializzazione'!C12</f>
        <v>612</v>
      </c>
      <c r="M33" s="122"/>
      <c r="N33" s="122">
        <f>'[1]1. Specializzazione'!D12</f>
        <v>1100</v>
      </c>
      <c r="O33" s="52"/>
      <c r="P33" s="52"/>
    </row>
    <row r="34" spans="2:16" x14ac:dyDescent="0.2">
      <c r="J34" s="132" t="s">
        <v>76</v>
      </c>
      <c r="K34" s="122"/>
      <c r="L34" s="122">
        <f>'[1]1. Specializzazione'!C13</f>
        <v>1181</v>
      </c>
      <c r="M34" s="122"/>
      <c r="N34" s="122">
        <f>'[1]1. Specializzazione'!D13</f>
        <v>2211</v>
      </c>
      <c r="O34" s="52"/>
      <c r="P34" s="52"/>
    </row>
    <row r="35" spans="2:16" x14ac:dyDescent="0.2">
      <c r="J35" s="132" t="s">
        <v>77</v>
      </c>
      <c r="K35" s="122"/>
      <c r="L35" s="122">
        <f>'[1]1. Specializzazione'!C14</f>
        <v>1727</v>
      </c>
      <c r="M35" s="122"/>
      <c r="N35" s="122">
        <f>'[1]1. Specializzazione'!D14</f>
        <v>3118</v>
      </c>
      <c r="O35" s="52"/>
      <c r="P35" s="52"/>
    </row>
    <row r="36" spans="2:16" ht="22.5" customHeight="1" x14ac:dyDescent="0.2">
      <c r="F36" s="77" t="s">
        <v>71</v>
      </c>
      <c r="G36" s="78" t="s">
        <v>72</v>
      </c>
      <c r="J36" s="132" t="s">
        <v>78</v>
      </c>
      <c r="K36" s="122"/>
      <c r="L36" s="122">
        <f>'[1]1. Specializzazione'!C15</f>
        <v>2268</v>
      </c>
      <c r="M36" s="122"/>
      <c r="N36" s="122">
        <f>'[1]1. Specializzazione'!D15</f>
        <v>3795</v>
      </c>
      <c r="O36" s="52"/>
      <c r="P36" s="52"/>
    </row>
    <row r="37" spans="2:16" ht="13.5" customHeight="1" x14ac:dyDescent="0.2">
      <c r="F37" s="79"/>
      <c r="G37" s="80" t="s">
        <v>44</v>
      </c>
      <c r="J37" s="52" t="s">
        <v>19</v>
      </c>
      <c r="K37" s="122"/>
      <c r="L37" s="122">
        <f>'[1]1. Specializzazione'!C16</f>
        <v>11623</v>
      </c>
      <c r="M37" s="122"/>
      <c r="N37" s="122">
        <f>'[1]1. Specializzazione'!D16</f>
        <v>16832</v>
      </c>
      <c r="O37" s="52"/>
      <c r="P37" s="52"/>
    </row>
    <row r="38" spans="2:16" ht="13.5" customHeight="1" x14ac:dyDescent="0.2">
      <c r="F38" s="81"/>
      <c r="G38" s="82" t="s">
        <v>43</v>
      </c>
      <c r="J38" s="52" t="s">
        <v>51</v>
      </c>
      <c r="K38" s="122"/>
      <c r="L38" s="122">
        <f>'[1]1. Specializzazione'!C17</f>
        <v>3576</v>
      </c>
      <c r="M38" s="122"/>
      <c r="N38" s="122">
        <f>'[1]1. Specializzazione'!D17</f>
        <v>5869</v>
      </c>
      <c r="O38" s="52"/>
      <c r="P38" s="52"/>
    </row>
    <row r="39" spans="2:16" ht="13.5" customHeight="1" x14ac:dyDescent="0.2">
      <c r="F39" s="83"/>
      <c r="G39" s="82" t="s">
        <v>46</v>
      </c>
      <c r="J39" s="52" t="s">
        <v>23</v>
      </c>
      <c r="K39" s="122"/>
      <c r="L39" s="122">
        <f>'[1]1. Specializzazione'!C18</f>
        <v>1378</v>
      </c>
      <c r="M39" s="122"/>
      <c r="N39" s="122">
        <f>'[1]1. Specializzazione'!D18</f>
        <v>2311</v>
      </c>
      <c r="O39" s="52"/>
      <c r="P39" s="52"/>
    </row>
    <row r="40" spans="2:16" ht="13.5" customHeight="1" x14ac:dyDescent="0.2">
      <c r="F40" s="84"/>
      <c r="G40" s="82" t="s">
        <v>47</v>
      </c>
      <c r="J40" s="52" t="s">
        <v>52</v>
      </c>
      <c r="K40" s="122"/>
      <c r="L40" s="122">
        <f>'[1]1. Specializzazione'!C19</f>
        <v>7886</v>
      </c>
      <c r="M40" s="122"/>
      <c r="N40" s="122">
        <f>'[1]1. Specializzazione'!D19</f>
        <v>10872</v>
      </c>
      <c r="O40" s="52"/>
      <c r="P40" s="52"/>
    </row>
    <row r="41" spans="2:16" ht="13.5" customHeight="1" x14ac:dyDescent="0.2">
      <c r="F41" s="85"/>
      <c r="G41" s="86" t="s">
        <v>45</v>
      </c>
      <c r="J41" s="52" t="s">
        <v>6</v>
      </c>
      <c r="K41" s="122"/>
      <c r="L41" s="122">
        <f>'[1]1. Specializzazione'!C20</f>
        <v>7750</v>
      </c>
      <c r="M41" s="122"/>
      <c r="N41" s="122">
        <f>'[1]1. Specializzazione'!D20</f>
        <v>13101</v>
      </c>
      <c r="O41" s="52"/>
      <c r="P41" s="52"/>
    </row>
    <row r="42" spans="2:16" x14ac:dyDescent="0.2">
      <c r="J42" s="52" t="s">
        <v>21</v>
      </c>
      <c r="K42" s="122"/>
      <c r="L42" s="122">
        <f>'[1]1. Specializzazione'!C21</f>
        <v>4091</v>
      </c>
      <c r="M42" s="52"/>
      <c r="N42" s="122">
        <f>'[1]1. Specializzazione'!D21</f>
        <v>5749</v>
      </c>
      <c r="O42" s="52"/>
      <c r="P42" s="52"/>
    </row>
    <row r="43" spans="2:16" x14ac:dyDescent="0.2">
      <c r="B43" s="87"/>
      <c r="C43" s="87"/>
      <c r="D43" s="87"/>
      <c r="E43" s="87"/>
      <c r="F43" s="87"/>
      <c r="G43" s="87"/>
      <c r="J43" s="52" t="s">
        <v>53</v>
      </c>
      <c r="K43" s="122"/>
      <c r="L43" s="122">
        <f>'[1]1. Specializzazione'!C22</f>
        <v>3177</v>
      </c>
      <c r="M43" s="122"/>
      <c r="N43" s="122">
        <f>'[1]1. Specializzazione'!D22</f>
        <v>5543</v>
      </c>
      <c r="O43" s="52"/>
      <c r="P43" s="52"/>
    </row>
    <row r="44" spans="2:16" x14ac:dyDescent="0.2">
      <c r="J44" s="52" t="s">
        <v>50</v>
      </c>
      <c r="K44" s="122"/>
      <c r="L44" s="122">
        <f>'[1]1. Specializzazione'!C23</f>
        <v>3202</v>
      </c>
      <c r="M44" s="122"/>
      <c r="N44" s="122">
        <f>'[1]1. Specializzazione'!D23</f>
        <v>6259</v>
      </c>
      <c r="O44" s="52"/>
      <c r="P44" s="52"/>
    </row>
    <row r="45" spans="2:16" x14ac:dyDescent="0.2">
      <c r="B45" s="88"/>
      <c r="J45" s="52"/>
      <c r="K45" s="52"/>
      <c r="L45" s="52"/>
      <c r="M45" s="52"/>
      <c r="N45" s="52"/>
      <c r="O45" s="52"/>
      <c r="P45" s="52"/>
    </row>
    <row r="46" spans="2:16" x14ac:dyDescent="0.2">
      <c r="J46" s="134" t="s">
        <v>30</v>
      </c>
      <c r="K46" s="136"/>
      <c r="L46" s="136"/>
      <c r="M46" s="136"/>
      <c r="N46" s="136"/>
      <c r="O46" s="52"/>
      <c r="P46" s="52"/>
    </row>
    <row r="47" spans="2:16" x14ac:dyDescent="0.2">
      <c r="J47" s="52"/>
      <c r="K47" s="171" t="s">
        <v>32</v>
      </c>
      <c r="L47" s="171"/>
      <c r="M47" s="171" t="s">
        <v>3</v>
      </c>
      <c r="N47" s="171"/>
      <c r="O47" s="52"/>
      <c r="P47" s="52"/>
    </row>
    <row r="48" spans="2:16" x14ac:dyDescent="0.2">
      <c r="C48" s="89"/>
      <c r="D48" s="89"/>
      <c r="E48" s="89"/>
      <c r="F48" s="89"/>
      <c r="G48" s="89"/>
      <c r="H48" s="119"/>
      <c r="J48" s="52"/>
      <c r="K48" s="134"/>
      <c r="L48" s="128">
        <v>2021</v>
      </c>
      <c r="M48" s="128"/>
      <c r="N48" s="128">
        <v>2021</v>
      </c>
      <c r="O48" s="52"/>
      <c r="P48" s="52"/>
    </row>
    <row r="49" spans="2:18" x14ac:dyDescent="0.2">
      <c r="J49" s="52" t="s">
        <v>18</v>
      </c>
      <c r="K49" s="122"/>
      <c r="L49" s="122">
        <f>SUM(L31:L44)</f>
        <v>54456</v>
      </c>
      <c r="M49" s="122"/>
      <c r="N49" s="122">
        <f>SUM(N31:N44)</f>
        <v>84938</v>
      </c>
      <c r="O49" s="52"/>
      <c r="P49" s="52"/>
    </row>
    <row r="50" spans="2:18" x14ac:dyDescent="0.2">
      <c r="B50" s="88"/>
      <c r="J50" s="52"/>
      <c r="K50" s="52"/>
      <c r="L50" s="52"/>
      <c r="M50" s="52"/>
      <c r="N50" s="52"/>
      <c r="O50" s="52"/>
      <c r="P50" s="52"/>
    </row>
    <row r="51" spans="2:18" x14ac:dyDescent="0.2">
      <c r="J51" s="52"/>
      <c r="K51" s="52"/>
      <c r="L51" s="52"/>
      <c r="M51" s="52"/>
      <c r="N51" s="52"/>
      <c r="O51" s="52"/>
      <c r="P51" s="52"/>
    </row>
    <row r="52" spans="2:18" x14ac:dyDescent="0.2">
      <c r="J52" s="134" t="s">
        <v>11</v>
      </c>
      <c r="K52" s="52"/>
      <c r="L52" s="52"/>
      <c r="M52" s="52"/>
      <c r="N52" s="52"/>
      <c r="O52" s="52"/>
      <c r="P52" s="52"/>
      <c r="Q52" s="52"/>
      <c r="R52" s="52"/>
    </row>
    <row r="53" spans="2:18" x14ac:dyDescent="0.2">
      <c r="J53" s="52"/>
      <c r="K53" s="52"/>
      <c r="L53" s="52"/>
      <c r="M53" s="52"/>
      <c r="N53" s="52"/>
      <c r="O53" s="52"/>
      <c r="P53" s="52"/>
      <c r="Q53" s="52"/>
      <c r="R53" s="52"/>
    </row>
    <row r="54" spans="2:18" x14ac:dyDescent="0.2">
      <c r="J54" s="132" t="s">
        <v>73</v>
      </c>
      <c r="K54" s="133">
        <v>1.2509794261492528</v>
      </c>
      <c r="L54" s="52"/>
      <c r="M54" s="52"/>
      <c r="N54" s="52"/>
      <c r="O54" s="52"/>
      <c r="P54" s="52"/>
      <c r="Q54" s="52"/>
      <c r="R54" s="52"/>
    </row>
    <row r="55" spans="2:18" x14ac:dyDescent="0.2">
      <c r="J55" s="52" t="s">
        <v>52</v>
      </c>
      <c r="K55" s="133">
        <v>1.1313672997421929</v>
      </c>
      <c r="L55" s="52"/>
      <c r="M55" s="52"/>
      <c r="N55" s="52"/>
      <c r="O55" s="52"/>
      <c r="P55" s="52"/>
    </row>
    <row r="56" spans="2:18" x14ac:dyDescent="0.2">
      <c r="J56" s="52" t="s">
        <v>21</v>
      </c>
      <c r="K56" s="133">
        <v>1.1099245663102015</v>
      </c>
      <c r="L56" s="52"/>
      <c r="M56" s="52"/>
      <c r="N56" s="52"/>
      <c r="O56" s="52"/>
      <c r="P56" s="52"/>
    </row>
    <row r="57" spans="2:18" x14ac:dyDescent="0.2">
      <c r="J57" s="52" t="s">
        <v>19</v>
      </c>
      <c r="K57" s="133">
        <v>1.0770572993908363</v>
      </c>
      <c r="L57" s="52"/>
      <c r="M57" s="52"/>
      <c r="N57" s="52"/>
      <c r="O57" s="52"/>
      <c r="P57" s="52"/>
    </row>
    <row r="58" spans="2:18" x14ac:dyDescent="0.2">
      <c r="J58" s="52" t="s">
        <v>51</v>
      </c>
      <c r="K58" s="133">
        <v>0.95036338040458934</v>
      </c>
      <c r="L58" s="52"/>
      <c r="M58" s="52"/>
      <c r="N58" s="52"/>
      <c r="O58" s="52"/>
      <c r="P58" s="52"/>
    </row>
    <row r="59" spans="2:18" x14ac:dyDescent="0.2">
      <c r="J59" s="132" t="s">
        <v>78</v>
      </c>
      <c r="K59" s="133">
        <v>0.93215377567036017</v>
      </c>
      <c r="L59" s="52"/>
      <c r="M59" s="52"/>
      <c r="N59" s="52"/>
      <c r="O59" s="52"/>
      <c r="P59" s="52"/>
    </row>
    <row r="60" spans="2:18" x14ac:dyDescent="0.2">
      <c r="J60" s="52" t="s">
        <v>23</v>
      </c>
      <c r="K60" s="133">
        <v>0.93004843246544688</v>
      </c>
      <c r="L60" s="52"/>
      <c r="M60" s="52"/>
      <c r="N60" s="52"/>
      <c r="O60" s="52"/>
      <c r="P60" s="52"/>
    </row>
    <row r="61" spans="2:18" x14ac:dyDescent="0.2">
      <c r="J61" s="52" t="s">
        <v>6</v>
      </c>
      <c r="K61" s="133">
        <v>0.92268518803527388</v>
      </c>
      <c r="L61" s="52"/>
      <c r="M61" s="52"/>
      <c r="N61" s="52"/>
      <c r="O61" s="52"/>
      <c r="P61" s="52"/>
    </row>
    <row r="62" spans="2:18" x14ac:dyDescent="0.2">
      <c r="J62" s="52" t="s">
        <v>53</v>
      </c>
      <c r="K62" s="133">
        <v>0.89398170098004559</v>
      </c>
      <c r="L62" s="52"/>
      <c r="M62" s="52"/>
      <c r="N62" s="52"/>
      <c r="O62" s="52"/>
      <c r="P62" s="52"/>
    </row>
    <row r="63" spans="2:18" x14ac:dyDescent="0.2">
      <c r="J63" s="132" t="s">
        <v>75</v>
      </c>
      <c r="K63" s="133">
        <v>0.86779077687407347</v>
      </c>
      <c r="L63" s="52"/>
      <c r="M63" s="52"/>
      <c r="N63" s="52"/>
      <c r="O63" s="52"/>
      <c r="P63" s="52"/>
    </row>
    <row r="64" spans="2:18" x14ac:dyDescent="0.2">
      <c r="J64" s="132" t="s">
        <v>77</v>
      </c>
      <c r="K64" s="133">
        <v>0.86391799399422153</v>
      </c>
      <c r="L64" s="52"/>
      <c r="M64" s="52"/>
      <c r="N64" s="52"/>
      <c r="O64" s="52"/>
      <c r="P64" s="52"/>
    </row>
    <row r="65" spans="10:16" x14ac:dyDescent="0.2">
      <c r="J65" s="132" t="s">
        <v>76</v>
      </c>
      <c r="K65" s="133">
        <v>0.83313896813992194</v>
      </c>
      <c r="L65" s="52"/>
      <c r="M65" s="52"/>
      <c r="N65" s="52"/>
      <c r="O65" s="52"/>
      <c r="P65" s="52"/>
    </row>
    <row r="66" spans="10:16" x14ac:dyDescent="0.2">
      <c r="J66" s="52" t="s">
        <v>50</v>
      </c>
      <c r="K66" s="133">
        <v>0.79794446958624321</v>
      </c>
      <c r="L66" s="52"/>
      <c r="M66" s="52"/>
      <c r="N66" s="52"/>
      <c r="O66" s="52"/>
      <c r="P66" s="52"/>
    </row>
    <row r="67" spans="10:16" x14ac:dyDescent="0.2">
      <c r="J67" s="132" t="s">
        <v>74</v>
      </c>
      <c r="K67" s="133">
        <v>0.75160514777978205</v>
      </c>
      <c r="L67" s="52"/>
      <c r="M67" s="52"/>
      <c r="N67" s="52"/>
      <c r="O67" s="52"/>
      <c r="P67" s="52"/>
    </row>
    <row r="68" spans="10:16" x14ac:dyDescent="0.2">
      <c r="J68" s="52"/>
      <c r="K68" s="52"/>
      <c r="L68" s="52"/>
      <c r="M68" s="52"/>
      <c r="N68" s="52"/>
      <c r="O68" s="52"/>
      <c r="P68" s="52"/>
    </row>
  </sheetData>
  <sheetProtection sheet="1" objects="1" scenarios="1"/>
  <sortState xmlns:xlrd2="http://schemas.microsoft.com/office/spreadsheetml/2017/richdata2" ref="J54:K67">
    <sortCondition descending="1" ref="K54:K67"/>
  </sortState>
  <mergeCells count="5">
    <mergeCell ref="M28:N28"/>
    <mergeCell ref="K47:L47"/>
    <mergeCell ref="M47:N47"/>
    <mergeCell ref="B2:G4"/>
    <mergeCell ref="K28:L28"/>
  </mergeCells>
  <pageMargins left="0.7" right="0.7" top="0.75" bottom="0.75" header="0.3" footer="0.3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6A2E-756D-45C2-B666-CA33E0BCCF89}">
  <sheetPr>
    <tabColor theme="0"/>
    <pageSetUpPr fitToPage="1"/>
  </sheetPr>
  <dimension ref="B2:AC91"/>
  <sheetViews>
    <sheetView workbookViewId="0">
      <selection activeCell="B73" sqref="B73:B74"/>
    </sheetView>
  </sheetViews>
  <sheetFormatPr defaultColWidth="9" defaultRowHeight="12.75" x14ac:dyDescent="0.2"/>
  <cols>
    <col min="1" max="1" width="4.125" style="32" customWidth="1"/>
    <col min="2" max="2" width="30.5" style="32" bestFit="1" customWidth="1"/>
    <col min="3" max="21" width="8.125" style="32" customWidth="1"/>
    <col min="22" max="23" width="7.25" style="32" customWidth="1"/>
    <col min="24" max="16384" width="9" style="32"/>
  </cols>
  <sheetData>
    <row r="2" spans="2:20" ht="12.75" customHeight="1" x14ac:dyDescent="0.2">
      <c r="B2" s="149" t="s">
        <v>196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39"/>
      <c r="S2" s="39"/>
      <c r="T2" s="39"/>
    </row>
    <row r="3" spans="2:20" ht="12.75" customHeight="1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39"/>
      <c r="S3" s="39"/>
      <c r="T3" s="39"/>
    </row>
    <row r="4" spans="2:20" ht="12.75" customHeight="1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39"/>
      <c r="S4" s="39"/>
      <c r="T4" s="39"/>
    </row>
    <row r="5" spans="2:20" x14ac:dyDescent="0.2">
      <c r="R5" s="39"/>
      <c r="S5" s="39"/>
      <c r="T5" s="39"/>
    </row>
    <row r="6" spans="2:20" s="39" customFormat="1" ht="24.95" customHeight="1" x14ac:dyDescent="0.2">
      <c r="B6" s="176" t="s">
        <v>214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2:20" ht="15" customHeight="1" x14ac:dyDescent="0.2">
      <c r="B7" s="159" t="s">
        <v>3</v>
      </c>
      <c r="C7" s="167" t="s">
        <v>34</v>
      </c>
      <c r="D7" s="167"/>
      <c r="E7" s="167"/>
      <c r="F7" s="166" t="s">
        <v>16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"/>
      <c r="S7" s="1"/>
    </row>
    <row r="8" spans="2:20" ht="27.75" customHeight="1" x14ac:dyDescent="0.2">
      <c r="B8" s="160"/>
      <c r="C8" s="168"/>
      <c r="D8" s="168"/>
      <c r="E8" s="168"/>
      <c r="F8" s="174" t="s">
        <v>7</v>
      </c>
      <c r="G8" s="174"/>
      <c r="H8" s="174"/>
      <c r="I8" s="174" t="s">
        <v>8</v>
      </c>
      <c r="J8" s="174"/>
      <c r="K8" s="174"/>
      <c r="L8" s="174" t="s">
        <v>2</v>
      </c>
      <c r="M8" s="174"/>
      <c r="N8" s="174"/>
      <c r="O8" s="174" t="s">
        <v>6</v>
      </c>
      <c r="P8" s="174"/>
      <c r="Q8" s="174"/>
      <c r="R8" s="1"/>
      <c r="S8" s="1"/>
    </row>
    <row r="9" spans="2:20" ht="39" customHeight="1" x14ac:dyDescent="0.2">
      <c r="B9" s="6"/>
      <c r="C9" s="98" t="s">
        <v>189</v>
      </c>
      <c r="D9" s="99" t="s">
        <v>174</v>
      </c>
      <c r="E9" s="99" t="s">
        <v>175</v>
      </c>
      <c r="F9" s="98" t="s">
        <v>189</v>
      </c>
      <c r="G9" s="99" t="s">
        <v>174</v>
      </c>
      <c r="H9" s="99" t="s">
        <v>175</v>
      </c>
      <c r="I9" s="98" t="s">
        <v>189</v>
      </c>
      <c r="J9" s="99" t="s">
        <v>174</v>
      </c>
      <c r="K9" s="99" t="s">
        <v>175</v>
      </c>
      <c r="L9" s="98" t="s">
        <v>189</v>
      </c>
      <c r="M9" s="99" t="s">
        <v>174</v>
      </c>
      <c r="N9" s="99" t="s">
        <v>175</v>
      </c>
      <c r="O9" s="98" t="s">
        <v>189</v>
      </c>
      <c r="P9" s="99" t="s">
        <v>174</v>
      </c>
      <c r="Q9" s="99" t="s">
        <v>175</v>
      </c>
      <c r="R9" s="1"/>
      <c r="S9" s="1"/>
    </row>
    <row r="10" spans="2:20" x14ac:dyDescent="0.2">
      <c r="B10" s="1" t="s">
        <v>73</v>
      </c>
      <c r="C10" s="30">
        <f>'[1]1. Delegazioni'!C10</f>
        <v>6385</v>
      </c>
      <c r="D10" s="19">
        <f>'[1]1. Delegazioni'!D10</f>
        <v>11</v>
      </c>
      <c r="E10" s="18">
        <f>'[1]1. Delegazioni'!E10</f>
        <v>1.6999999999999999E-3</v>
      </c>
      <c r="F10" s="30">
        <f>'[1]1. Delegazioni'!F10</f>
        <v>72</v>
      </c>
      <c r="G10" s="19">
        <f>'[1]1. Delegazioni'!G10</f>
        <v>-2</v>
      </c>
      <c r="H10" s="18">
        <f>'[1]1. Delegazioni'!H10</f>
        <v>-2.7E-2</v>
      </c>
      <c r="I10" s="30">
        <f>'[1]1. Delegazioni'!I10</f>
        <v>1176</v>
      </c>
      <c r="J10" s="19">
        <f>'[1]1. Delegazioni'!J10</f>
        <v>-21</v>
      </c>
      <c r="K10" s="18">
        <f>'[1]1. Delegazioni'!K10</f>
        <v>-1.7500000000000002E-2</v>
      </c>
      <c r="L10" s="30">
        <f>'[1]1. Delegazioni'!L10</f>
        <v>5121</v>
      </c>
      <c r="M10" s="19">
        <f>'[1]1. Delegazioni'!M10</f>
        <v>33</v>
      </c>
      <c r="N10" s="18">
        <f>'[1]1. Delegazioni'!N10</f>
        <v>6.4999999999999997E-3</v>
      </c>
      <c r="O10" s="30">
        <f>'[1]1. Delegazioni'!O10</f>
        <v>16</v>
      </c>
      <c r="P10" s="19">
        <f>'[1]1. Delegazioni'!P10</f>
        <v>1</v>
      </c>
      <c r="Q10" s="18">
        <f>'[1]1. Delegazioni'!Q10</f>
        <v>6.6699999999999995E-2</v>
      </c>
      <c r="R10" s="1"/>
      <c r="S10" s="1"/>
    </row>
    <row r="11" spans="2:20" x14ac:dyDescent="0.2">
      <c r="B11" s="1" t="s">
        <v>74</v>
      </c>
      <c r="C11" s="30">
        <f>'[1]1. Delegazioni'!C11</f>
        <v>1793</v>
      </c>
      <c r="D11" s="19">
        <f>'[1]1. Delegazioni'!D11</f>
        <v>-33</v>
      </c>
      <c r="E11" s="18">
        <f>'[1]1. Delegazioni'!E11</f>
        <v>-1.8100000000000002E-2</v>
      </c>
      <c r="F11" s="30">
        <f>'[1]1. Delegazioni'!F11</f>
        <v>356</v>
      </c>
      <c r="G11" s="19">
        <f>'[1]1. Delegazioni'!G11</f>
        <v>0</v>
      </c>
      <c r="H11" s="18">
        <f>'[1]1. Delegazioni'!H11</f>
        <v>0</v>
      </c>
      <c r="I11" s="30">
        <f>'[1]1. Delegazioni'!I11</f>
        <v>568</v>
      </c>
      <c r="J11" s="19">
        <f>'[1]1. Delegazioni'!J11</f>
        <v>-11</v>
      </c>
      <c r="K11" s="18">
        <f>'[1]1. Delegazioni'!K11</f>
        <v>-1.9E-2</v>
      </c>
      <c r="L11" s="30">
        <f>'[1]1. Delegazioni'!L11</f>
        <v>864</v>
      </c>
      <c r="M11" s="19">
        <f>'[1]1. Delegazioni'!M11</f>
        <v>-21</v>
      </c>
      <c r="N11" s="18">
        <f>'[1]1. Delegazioni'!N11</f>
        <v>-2.3699999999999999E-2</v>
      </c>
      <c r="O11" s="30">
        <f>'[1]1. Delegazioni'!O11</f>
        <v>5</v>
      </c>
      <c r="P11" s="19">
        <f>'[1]1. Delegazioni'!P11</f>
        <v>-1</v>
      </c>
      <c r="Q11" s="18">
        <f>'[1]1. Delegazioni'!Q11</f>
        <v>-0.16669999999999999</v>
      </c>
      <c r="R11" s="1"/>
      <c r="S11" s="1"/>
    </row>
    <row r="12" spans="2:20" x14ac:dyDescent="0.2">
      <c r="B12" s="1" t="s">
        <v>75</v>
      </c>
      <c r="C12" s="30">
        <f>'[1]1. Delegazioni'!C12</f>
        <v>1100</v>
      </c>
      <c r="D12" s="19">
        <f>'[1]1. Delegazioni'!D12</f>
        <v>-17</v>
      </c>
      <c r="E12" s="18">
        <f>'[1]1. Delegazioni'!E12</f>
        <v>-1.52E-2</v>
      </c>
      <c r="F12" s="30">
        <f>'[1]1. Delegazioni'!F12</f>
        <v>98</v>
      </c>
      <c r="G12" s="19">
        <f>'[1]1. Delegazioni'!G12</f>
        <v>-1</v>
      </c>
      <c r="H12" s="18">
        <f>'[1]1. Delegazioni'!H12</f>
        <v>-1.01E-2</v>
      </c>
      <c r="I12" s="30">
        <f>'[1]1. Delegazioni'!I12</f>
        <v>387</v>
      </c>
      <c r="J12" s="19">
        <f>'[1]1. Delegazioni'!J12</f>
        <v>-15</v>
      </c>
      <c r="K12" s="18">
        <f>'[1]1. Delegazioni'!K12</f>
        <v>-3.73E-2</v>
      </c>
      <c r="L12" s="30">
        <f>'[1]1. Delegazioni'!L12</f>
        <v>612</v>
      </c>
      <c r="M12" s="19">
        <f>'[1]1. Delegazioni'!M12</f>
        <v>-1</v>
      </c>
      <c r="N12" s="18">
        <f>'[1]1. Delegazioni'!N12</f>
        <v>-1.6000000000000001E-3</v>
      </c>
      <c r="O12" s="30">
        <f>'[1]1. Delegazioni'!O12</f>
        <v>3</v>
      </c>
      <c r="P12" s="19">
        <f>'[1]1. Delegazioni'!P12</f>
        <v>0</v>
      </c>
      <c r="Q12" s="18">
        <f>'[1]1. Delegazioni'!Q12</f>
        <v>0</v>
      </c>
      <c r="R12" s="1"/>
      <c r="S12" s="1"/>
    </row>
    <row r="13" spans="2:20" x14ac:dyDescent="0.2">
      <c r="B13" s="1" t="s">
        <v>76</v>
      </c>
      <c r="C13" s="30">
        <f>'[1]1. Delegazioni'!C13</f>
        <v>2211</v>
      </c>
      <c r="D13" s="19">
        <f>'[1]1. Delegazioni'!D13</f>
        <v>-31</v>
      </c>
      <c r="E13" s="18">
        <f>'[1]1. Delegazioni'!E13</f>
        <v>-1.38E-2</v>
      </c>
      <c r="F13" s="30">
        <f>'[1]1. Delegazioni'!F13</f>
        <v>199</v>
      </c>
      <c r="G13" s="19">
        <f>'[1]1. Delegazioni'!G13</f>
        <v>17</v>
      </c>
      <c r="H13" s="18">
        <f>'[1]1. Delegazioni'!H13</f>
        <v>9.3399999999999997E-2</v>
      </c>
      <c r="I13" s="30">
        <f>'[1]1. Delegazioni'!I13</f>
        <v>826</v>
      </c>
      <c r="J13" s="19">
        <f>'[1]1. Delegazioni'!J13</f>
        <v>-31</v>
      </c>
      <c r="K13" s="18">
        <f>'[1]1. Delegazioni'!K13</f>
        <v>-3.6200000000000003E-2</v>
      </c>
      <c r="L13" s="30">
        <f>'[1]1. Delegazioni'!L13</f>
        <v>1181</v>
      </c>
      <c r="M13" s="19">
        <f>'[1]1. Delegazioni'!M13</f>
        <v>-17</v>
      </c>
      <c r="N13" s="18">
        <f>'[1]1. Delegazioni'!N13</f>
        <v>-1.4200000000000001E-2</v>
      </c>
      <c r="O13" s="30">
        <f>'[1]1. Delegazioni'!O13</f>
        <v>5</v>
      </c>
      <c r="P13" s="19">
        <f>'[1]1. Delegazioni'!P13</f>
        <v>0</v>
      </c>
      <c r="Q13" s="18">
        <f>'[1]1. Delegazioni'!Q13</f>
        <v>0</v>
      </c>
      <c r="R13" s="1"/>
      <c r="S13" s="1"/>
    </row>
    <row r="14" spans="2:20" x14ac:dyDescent="0.2">
      <c r="B14" s="1" t="s">
        <v>77</v>
      </c>
      <c r="C14" s="30">
        <f>'[1]1. Delegazioni'!C14</f>
        <v>3118</v>
      </c>
      <c r="D14" s="19">
        <f>'[1]1. Delegazioni'!D14</f>
        <v>-23</v>
      </c>
      <c r="E14" s="18">
        <f>'[1]1. Delegazioni'!E14</f>
        <v>-7.3000000000000001E-3</v>
      </c>
      <c r="F14" s="30">
        <f>'[1]1. Delegazioni'!F14</f>
        <v>493</v>
      </c>
      <c r="G14" s="19">
        <f>'[1]1. Delegazioni'!G14</f>
        <v>-12</v>
      </c>
      <c r="H14" s="18">
        <f>'[1]1. Delegazioni'!H14</f>
        <v>-2.3800000000000002E-2</v>
      </c>
      <c r="I14" s="30">
        <f>'[1]1. Delegazioni'!I14</f>
        <v>894</v>
      </c>
      <c r="J14" s="19">
        <f>'[1]1. Delegazioni'!J14</f>
        <v>-11</v>
      </c>
      <c r="K14" s="18">
        <f>'[1]1. Delegazioni'!K14</f>
        <v>-1.2200000000000001E-2</v>
      </c>
      <c r="L14" s="30">
        <f>'[1]1. Delegazioni'!L14</f>
        <v>1727</v>
      </c>
      <c r="M14" s="19">
        <f>'[1]1. Delegazioni'!M14</f>
        <v>0</v>
      </c>
      <c r="N14" s="18">
        <f>'[1]1. Delegazioni'!N14</f>
        <v>0</v>
      </c>
      <c r="O14" s="30">
        <f>'[1]1. Delegazioni'!O14</f>
        <v>4</v>
      </c>
      <c r="P14" s="19">
        <f>'[1]1. Delegazioni'!P14</f>
        <v>0</v>
      </c>
      <c r="Q14" s="18">
        <f>'[1]1. Delegazioni'!Q14</f>
        <v>0</v>
      </c>
      <c r="R14" s="1"/>
      <c r="S14" s="1"/>
    </row>
    <row r="15" spans="2:20" x14ac:dyDescent="0.2">
      <c r="B15" s="1" t="s">
        <v>78</v>
      </c>
      <c r="C15" s="30">
        <f>'[1]1. Delegazioni'!C15</f>
        <v>3795</v>
      </c>
      <c r="D15" s="19">
        <f>'[1]1. Delegazioni'!D15</f>
        <v>-42</v>
      </c>
      <c r="E15" s="18">
        <f>'[1]1. Delegazioni'!E15</f>
        <v>-1.09E-2</v>
      </c>
      <c r="F15" s="30">
        <f>'[1]1. Delegazioni'!F15</f>
        <v>305</v>
      </c>
      <c r="G15" s="19">
        <f>'[1]1. Delegazioni'!G15</f>
        <v>-2</v>
      </c>
      <c r="H15" s="18">
        <f>'[1]1. Delegazioni'!H15</f>
        <v>-6.4999999999999997E-3</v>
      </c>
      <c r="I15" s="30">
        <f>'[1]1. Delegazioni'!I15</f>
        <v>1215</v>
      </c>
      <c r="J15" s="19">
        <f>'[1]1. Delegazioni'!J15</f>
        <v>-24</v>
      </c>
      <c r="K15" s="18">
        <f>'[1]1. Delegazioni'!K15</f>
        <v>-1.9400000000000001E-2</v>
      </c>
      <c r="L15" s="30">
        <f>'[1]1. Delegazioni'!L15</f>
        <v>2268</v>
      </c>
      <c r="M15" s="19">
        <f>'[1]1. Delegazioni'!M15</f>
        <v>-14</v>
      </c>
      <c r="N15" s="18">
        <f>'[1]1. Delegazioni'!N15</f>
        <v>-6.1000000000000004E-3</v>
      </c>
      <c r="O15" s="30">
        <f>'[1]1. Delegazioni'!O15</f>
        <v>7</v>
      </c>
      <c r="P15" s="19">
        <f>'[1]1. Delegazioni'!P15</f>
        <v>-2</v>
      </c>
      <c r="Q15" s="18">
        <f>'[1]1. Delegazioni'!Q15</f>
        <v>-0.22220000000000001</v>
      </c>
      <c r="R15" s="1"/>
      <c r="S15" s="1"/>
    </row>
    <row r="16" spans="2:20" x14ac:dyDescent="0.2">
      <c r="B16" s="1" t="s">
        <v>19</v>
      </c>
      <c r="C16" s="30">
        <f>'[1]1. Delegazioni'!C16</f>
        <v>16832</v>
      </c>
      <c r="D16" s="19">
        <f>'[1]1. Delegazioni'!D16</f>
        <v>117</v>
      </c>
      <c r="E16" s="18">
        <f>'[1]1. Delegazioni'!E16</f>
        <v>7.0000000000000001E-3</v>
      </c>
      <c r="F16" s="30">
        <f>'[1]1. Delegazioni'!F16</f>
        <v>1145</v>
      </c>
      <c r="G16" s="19">
        <f>'[1]1. Delegazioni'!G16</f>
        <v>2</v>
      </c>
      <c r="H16" s="18">
        <f>'[1]1. Delegazioni'!H16</f>
        <v>1.6999999999999999E-3</v>
      </c>
      <c r="I16" s="30">
        <f>'[1]1. Delegazioni'!I16</f>
        <v>4031</v>
      </c>
      <c r="J16" s="19">
        <f>'[1]1. Delegazioni'!J16</f>
        <v>16</v>
      </c>
      <c r="K16" s="18">
        <f>'[1]1. Delegazioni'!K16</f>
        <v>4.0000000000000001E-3</v>
      </c>
      <c r="L16" s="30">
        <f>'[1]1. Delegazioni'!L16</f>
        <v>11623</v>
      </c>
      <c r="M16" s="19">
        <f>'[1]1. Delegazioni'!M16</f>
        <v>89</v>
      </c>
      <c r="N16" s="18">
        <f>'[1]1. Delegazioni'!N16</f>
        <v>7.7000000000000002E-3</v>
      </c>
      <c r="O16" s="30">
        <f>'[1]1. Delegazioni'!O16</f>
        <v>33</v>
      </c>
      <c r="P16" s="19">
        <f>'[1]1. Delegazioni'!P16</f>
        <v>10</v>
      </c>
      <c r="Q16" s="18">
        <f>'[1]1. Delegazioni'!Q16</f>
        <v>0.43480000000000002</v>
      </c>
      <c r="R16" s="1"/>
      <c r="S16" s="1"/>
    </row>
    <row r="17" spans="2:19" x14ac:dyDescent="0.2">
      <c r="B17" s="1" t="s">
        <v>51</v>
      </c>
      <c r="C17" s="30">
        <f>'[1]1. Delegazioni'!C17</f>
        <v>5869</v>
      </c>
      <c r="D17" s="19">
        <f>'[1]1. Delegazioni'!D17</f>
        <v>6</v>
      </c>
      <c r="E17" s="18">
        <f>'[1]1. Delegazioni'!E17</f>
        <v>1E-3</v>
      </c>
      <c r="F17" s="30">
        <f>'[1]1. Delegazioni'!F17</f>
        <v>492</v>
      </c>
      <c r="G17" s="19">
        <f>'[1]1. Delegazioni'!G17</f>
        <v>-4</v>
      </c>
      <c r="H17" s="18">
        <f>'[1]1. Delegazioni'!H17</f>
        <v>-8.0999999999999996E-3</v>
      </c>
      <c r="I17" s="30">
        <f>'[1]1. Delegazioni'!I17</f>
        <v>1797</v>
      </c>
      <c r="J17" s="19">
        <f>'[1]1. Delegazioni'!J17</f>
        <v>-9</v>
      </c>
      <c r="K17" s="18">
        <f>'[1]1. Delegazioni'!K17</f>
        <v>-5.0000000000000001E-3</v>
      </c>
      <c r="L17" s="30">
        <f>'[1]1. Delegazioni'!L17</f>
        <v>3576</v>
      </c>
      <c r="M17" s="19">
        <f>'[1]1. Delegazioni'!M17</f>
        <v>21</v>
      </c>
      <c r="N17" s="18">
        <f>'[1]1. Delegazioni'!N17</f>
        <v>5.8999999999999999E-3</v>
      </c>
      <c r="O17" s="30">
        <f>'[1]1. Delegazioni'!O17</f>
        <v>4</v>
      </c>
      <c r="P17" s="19">
        <f>'[1]1. Delegazioni'!P17</f>
        <v>-2</v>
      </c>
      <c r="Q17" s="18">
        <f>'[1]1. Delegazioni'!Q17</f>
        <v>-0.33329999999999999</v>
      </c>
      <c r="R17" s="1"/>
      <c r="S17" s="1"/>
    </row>
    <row r="18" spans="2:19" x14ac:dyDescent="0.2">
      <c r="B18" s="1" t="s">
        <v>23</v>
      </c>
      <c r="C18" s="30">
        <f>'[1]1. Delegazioni'!C18</f>
        <v>2311</v>
      </c>
      <c r="D18" s="19">
        <f>'[1]1. Delegazioni'!D18</f>
        <v>-7</v>
      </c>
      <c r="E18" s="18">
        <f>'[1]1. Delegazioni'!E18</f>
        <v>-3.0000000000000001E-3</v>
      </c>
      <c r="F18" s="30">
        <f>'[1]1. Delegazioni'!F18</f>
        <v>128</v>
      </c>
      <c r="G18" s="19">
        <f>'[1]1. Delegazioni'!G18</f>
        <v>3</v>
      </c>
      <c r="H18" s="18">
        <f>'[1]1. Delegazioni'!H18</f>
        <v>2.4E-2</v>
      </c>
      <c r="I18" s="30">
        <f>'[1]1. Delegazioni'!I18</f>
        <v>801</v>
      </c>
      <c r="J18" s="19">
        <f>'[1]1. Delegazioni'!J18</f>
        <v>-17</v>
      </c>
      <c r="K18" s="18">
        <f>'[1]1. Delegazioni'!K18</f>
        <v>-2.0799999999999999E-2</v>
      </c>
      <c r="L18" s="30">
        <f>'[1]1. Delegazioni'!L18</f>
        <v>1378</v>
      </c>
      <c r="M18" s="19">
        <f>'[1]1. Delegazioni'!M18</f>
        <v>5</v>
      </c>
      <c r="N18" s="18">
        <f>'[1]1. Delegazioni'!N18</f>
        <v>3.5999999999999999E-3</v>
      </c>
      <c r="O18" s="30">
        <f>'[1]1. Delegazioni'!O18</f>
        <v>4</v>
      </c>
      <c r="P18" s="19">
        <f>'[1]1. Delegazioni'!P18</f>
        <v>2</v>
      </c>
      <c r="Q18" s="18">
        <f>'[1]1. Delegazioni'!Q18</f>
        <v>1</v>
      </c>
      <c r="R18" s="1"/>
      <c r="S18" s="1"/>
    </row>
    <row r="19" spans="2:19" x14ac:dyDescent="0.2">
      <c r="B19" s="1" t="s">
        <v>52</v>
      </c>
      <c r="C19" s="30">
        <f>'[1]1. Delegazioni'!C19</f>
        <v>10872</v>
      </c>
      <c r="D19" s="19">
        <f>'[1]1. Delegazioni'!D19</f>
        <v>50</v>
      </c>
      <c r="E19" s="18">
        <f>'[1]1. Delegazioni'!E19</f>
        <v>4.5999999999999999E-3</v>
      </c>
      <c r="F19" s="30">
        <f>'[1]1. Delegazioni'!F19</f>
        <v>284</v>
      </c>
      <c r="G19" s="19">
        <f>'[1]1. Delegazioni'!G19</f>
        <v>2</v>
      </c>
      <c r="H19" s="18">
        <f>'[1]1. Delegazioni'!H19</f>
        <v>7.1000000000000004E-3</v>
      </c>
      <c r="I19" s="30">
        <f>'[1]1. Delegazioni'!I19</f>
        <v>2679</v>
      </c>
      <c r="J19" s="19">
        <f>'[1]1. Delegazioni'!J19</f>
        <v>-11</v>
      </c>
      <c r="K19" s="18">
        <f>'[1]1. Delegazioni'!K19</f>
        <v>-4.1000000000000003E-3</v>
      </c>
      <c r="L19" s="30">
        <f>'[1]1. Delegazioni'!L19</f>
        <v>7886</v>
      </c>
      <c r="M19" s="19">
        <f>'[1]1. Delegazioni'!M19</f>
        <v>51</v>
      </c>
      <c r="N19" s="18">
        <f>'[1]1. Delegazioni'!N19</f>
        <v>6.4999999999999997E-3</v>
      </c>
      <c r="O19" s="30">
        <f>'[1]1. Delegazioni'!O19</f>
        <v>23</v>
      </c>
      <c r="P19" s="19">
        <f>'[1]1. Delegazioni'!P19</f>
        <v>8</v>
      </c>
      <c r="Q19" s="18">
        <f>'[1]1. Delegazioni'!Q19</f>
        <v>0.5333</v>
      </c>
      <c r="R19" s="1"/>
      <c r="S19" s="1"/>
    </row>
    <row r="20" spans="2:19" x14ac:dyDescent="0.2">
      <c r="B20" s="1" t="s">
        <v>6</v>
      </c>
      <c r="C20" s="30">
        <f>'[1]1. Delegazioni'!C20</f>
        <v>13101</v>
      </c>
      <c r="D20" s="19">
        <f>'[1]1. Delegazioni'!D20</f>
        <v>150</v>
      </c>
      <c r="E20" s="18">
        <f>'[1]1. Delegazioni'!E20</f>
        <v>1.1599999999999999E-2</v>
      </c>
      <c r="F20" s="30">
        <f>'[1]1. Delegazioni'!F20</f>
        <v>1065</v>
      </c>
      <c r="G20" s="19">
        <f>'[1]1. Delegazioni'!G20</f>
        <v>5</v>
      </c>
      <c r="H20" s="18">
        <f>'[1]1. Delegazioni'!H20</f>
        <v>4.7000000000000002E-3</v>
      </c>
      <c r="I20" s="30">
        <f>'[1]1. Delegazioni'!I20</f>
        <v>4270</v>
      </c>
      <c r="J20" s="19">
        <f>'[1]1. Delegazioni'!J20</f>
        <v>73</v>
      </c>
      <c r="K20" s="18">
        <f>'[1]1. Delegazioni'!K20</f>
        <v>1.7399999999999999E-2</v>
      </c>
      <c r="L20" s="30">
        <f>'[1]1. Delegazioni'!L20</f>
        <v>7750</v>
      </c>
      <c r="M20" s="19">
        <f>'[1]1. Delegazioni'!M20</f>
        <v>70</v>
      </c>
      <c r="N20" s="18">
        <f>'[1]1. Delegazioni'!N20</f>
        <v>9.1000000000000004E-3</v>
      </c>
      <c r="O20" s="30">
        <f>'[1]1. Delegazioni'!O20</f>
        <v>16</v>
      </c>
      <c r="P20" s="19">
        <f>'[1]1. Delegazioni'!P20</f>
        <v>2</v>
      </c>
      <c r="Q20" s="18">
        <f>'[1]1. Delegazioni'!Q20</f>
        <v>0.1429</v>
      </c>
      <c r="R20" s="1"/>
      <c r="S20" s="1"/>
    </row>
    <row r="21" spans="2:19" x14ac:dyDescent="0.2">
      <c r="B21" s="1" t="s">
        <v>21</v>
      </c>
      <c r="C21" s="30">
        <f>'[1]1. Delegazioni'!C21</f>
        <v>5749</v>
      </c>
      <c r="D21" s="19">
        <f>'[1]1. Delegazioni'!D21</f>
        <v>-9</v>
      </c>
      <c r="E21" s="18">
        <f>'[1]1. Delegazioni'!E21</f>
        <v>-1.6000000000000001E-3</v>
      </c>
      <c r="F21" s="30">
        <f>'[1]1. Delegazioni'!F21</f>
        <v>385</v>
      </c>
      <c r="G21" s="19">
        <f>'[1]1. Delegazioni'!G21</f>
        <v>-3</v>
      </c>
      <c r="H21" s="18">
        <f>'[1]1. Delegazioni'!H21</f>
        <v>-7.7000000000000002E-3</v>
      </c>
      <c r="I21" s="30">
        <f>'[1]1. Delegazioni'!I21</f>
        <v>1258</v>
      </c>
      <c r="J21" s="19">
        <f>'[1]1. Delegazioni'!J21</f>
        <v>7</v>
      </c>
      <c r="K21" s="18">
        <f>'[1]1. Delegazioni'!K21</f>
        <v>5.5999999999999999E-3</v>
      </c>
      <c r="L21" s="30">
        <f>'[1]1. Delegazioni'!L21</f>
        <v>4091</v>
      </c>
      <c r="M21" s="19">
        <f>'[1]1. Delegazioni'!M21</f>
        <v>-15</v>
      </c>
      <c r="N21" s="18">
        <f>'[1]1. Delegazioni'!N21</f>
        <v>-3.7000000000000002E-3</v>
      </c>
      <c r="O21" s="30">
        <f>'[1]1. Delegazioni'!O21</f>
        <v>15</v>
      </c>
      <c r="P21" s="19">
        <f>'[1]1. Delegazioni'!P21</f>
        <v>2</v>
      </c>
      <c r="Q21" s="18">
        <f>'[1]1. Delegazioni'!Q21</f>
        <v>0.15379999999999999</v>
      </c>
      <c r="R21" s="1"/>
      <c r="S21" s="1"/>
    </row>
    <row r="22" spans="2:19" x14ac:dyDescent="0.2">
      <c r="B22" s="1" t="s">
        <v>53</v>
      </c>
      <c r="C22" s="30">
        <f>'[1]1. Delegazioni'!C22</f>
        <v>5543</v>
      </c>
      <c r="D22" s="19">
        <f>'[1]1. Delegazioni'!D22</f>
        <v>-30</v>
      </c>
      <c r="E22" s="18">
        <f>'[1]1. Delegazioni'!E22</f>
        <v>-5.4000000000000003E-3</v>
      </c>
      <c r="F22" s="30">
        <f>'[1]1. Delegazioni'!F22</f>
        <v>556</v>
      </c>
      <c r="G22" s="19">
        <f>'[1]1. Delegazioni'!G22</f>
        <v>4</v>
      </c>
      <c r="H22" s="18">
        <f>'[1]1. Delegazioni'!H22</f>
        <v>7.1999999999999998E-3</v>
      </c>
      <c r="I22" s="30">
        <f>'[1]1. Delegazioni'!I22</f>
        <v>1797</v>
      </c>
      <c r="J22" s="19">
        <f>'[1]1. Delegazioni'!J22</f>
        <v>-26</v>
      </c>
      <c r="K22" s="18">
        <f>'[1]1. Delegazioni'!K22</f>
        <v>-1.43E-2</v>
      </c>
      <c r="L22" s="30">
        <f>'[1]1. Delegazioni'!L22</f>
        <v>3177</v>
      </c>
      <c r="M22" s="19">
        <f>'[1]1. Delegazioni'!M22</f>
        <v>-10</v>
      </c>
      <c r="N22" s="18">
        <f>'[1]1. Delegazioni'!N22</f>
        <v>-3.0999999999999999E-3</v>
      </c>
      <c r="O22" s="30">
        <f>'[1]1. Delegazioni'!O22</f>
        <v>13</v>
      </c>
      <c r="P22" s="19">
        <f>'[1]1. Delegazioni'!P22</f>
        <v>2</v>
      </c>
      <c r="Q22" s="18">
        <f>'[1]1. Delegazioni'!Q22</f>
        <v>0.18179999999999999</v>
      </c>
      <c r="R22" s="1"/>
      <c r="S22" s="1"/>
    </row>
    <row r="23" spans="2:19" x14ac:dyDescent="0.2">
      <c r="B23" s="1" t="s">
        <v>50</v>
      </c>
      <c r="C23" s="30">
        <f>'[1]1. Delegazioni'!C23</f>
        <v>6259</v>
      </c>
      <c r="D23" s="19">
        <f>'[1]1. Delegazioni'!D23</f>
        <v>-44</v>
      </c>
      <c r="E23" s="18">
        <f>'[1]1. Delegazioni'!E23</f>
        <v>-7.0000000000000001E-3</v>
      </c>
      <c r="F23" s="30">
        <f>'[1]1. Delegazioni'!F23</f>
        <v>1393</v>
      </c>
      <c r="G23" s="19">
        <f>'[1]1. Delegazioni'!G23</f>
        <v>-31</v>
      </c>
      <c r="H23" s="18">
        <f>'[1]1. Delegazioni'!H23</f>
        <v>-2.18E-2</v>
      </c>
      <c r="I23" s="30">
        <f>'[1]1. Delegazioni'!I23</f>
        <v>1646</v>
      </c>
      <c r="J23" s="19">
        <f>'[1]1. Delegazioni'!J23</f>
        <v>0</v>
      </c>
      <c r="K23" s="18">
        <f>'[1]1. Delegazioni'!K23</f>
        <v>0</v>
      </c>
      <c r="L23" s="30">
        <f>'[1]1. Delegazioni'!L23</f>
        <v>3202</v>
      </c>
      <c r="M23" s="19">
        <f>'[1]1. Delegazioni'!M23</f>
        <v>-16</v>
      </c>
      <c r="N23" s="18">
        <f>'[1]1. Delegazioni'!N23</f>
        <v>-5.0000000000000001E-3</v>
      </c>
      <c r="O23" s="30">
        <f>'[1]1. Delegazioni'!O23</f>
        <v>18</v>
      </c>
      <c r="P23" s="19">
        <f>'[1]1. Delegazioni'!P23</f>
        <v>3</v>
      </c>
      <c r="Q23" s="18">
        <f>'[1]1. Delegazioni'!Q23</f>
        <v>0.2</v>
      </c>
      <c r="R23" s="1"/>
      <c r="S23" s="1"/>
    </row>
    <row r="24" spans="2:19" s="50" customFormat="1" ht="21" customHeight="1" x14ac:dyDescent="0.2">
      <c r="B24" s="49" t="s">
        <v>173</v>
      </c>
      <c r="C24" s="28">
        <f>Macrosettori!C25</f>
        <v>84938</v>
      </c>
      <c r="D24" s="45">
        <f>Macrosettori!D25</f>
        <v>98</v>
      </c>
      <c r="E24" s="46">
        <f>Macrosettori!E25</f>
        <v>1.1551155115511551E-3</v>
      </c>
      <c r="F24" s="28">
        <f>Macrosettori!F25</f>
        <v>6971</v>
      </c>
      <c r="G24" s="45">
        <f>Macrosettori!G25</f>
        <v>-22</v>
      </c>
      <c r="H24" s="46">
        <f>Macrosettori!H25</f>
        <v>-3.1460031460031459E-3</v>
      </c>
      <c r="I24" s="28">
        <f>Macrosettori!I25</f>
        <v>23345</v>
      </c>
      <c r="J24" s="45">
        <f>Macrosettori!J25</f>
        <v>-80</v>
      </c>
      <c r="K24" s="46">
        <f>Macrosettori!K25</f>
        <v>-3.4151547491995731E-3</v>
      </c>
      <c r="L24" s="28">
        <f>Macrosettori!L25</f>
        <v>54456</v>
      </c>
      <c r="M24" s="45">
        <f>Macrosettori!M25</f>
        <v>175</v>
      </c>
      <c r="N24" s="46">
        <f>Macrosettori!N25</f>
        <v>3.2239641863635528E-3</v>
      </c>
      <c r="O24" s="28">
        <f>Macrosettori!O25</f>
        <v>166</v>
      </c>
      <c r="P24" s="45">
        <f>Macrosettori!P25</f>
        <v>25</v>
      </c>
      <c r="Q24" s="46">
        <f>Macrosettori!Q25</f>
        <v>0.1773049645390071</v>
      </c>
    </row>
    <row r="25" spans="2:19" ht="24.95" customHeight="1" x14ac:dyDescent="0.2">
      <c r="B25" s="175" t="s">
        <v>55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8" spans="2:19" s="39" customFormat="1" ht="24.95" customHeight="1" x14ac:dyDescent="0.2">
      <c r="B28" s="177" t="s">
        <v>215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40"/>
      <c r="P28" s="40"/>
      <c r="Q28" s="40"/>
    </row>
    <row r="29" spans="2:19" ht="15" customHeight="1" x14ac:dyDescent="0.2">
      <c r="B29" s="159" t="s">
        <v>54</v>
      </c>
      <c r="C29" s="172" t="s">
        <v>34</v>
      </c>
      <c r="D29" s="172"/>
      <c r="E29" s="172"/>
      <c r="F29" s="166" t="s">
        <v>16</v>
      </c>
      <c r="G29" s="166"/>
      <c r="H29" s="166"/>
      <c r="I29" s="166"/>
      <c r="J29" s="166"/>
      <c r="K29" s="166"/>
      <c r="L29" s="166"/>
      <c r="M29" s="166"/>
      <c r="N29" s="166"/>
    </row>
    <row r="30" spans="2:19" ht="30.75" customHeight="1" x14ac:dyDescent="0.2">
      <c r="B30" s="160"/>
      <c r="C30" s="173"/>
      <c r="D30" s="173"/>
      <c r="E30" s="173"/>
      <c r="F30" s="163" t="s">
        <v>0</v>
      </c>
      <c r="G30" s="163"/>
      <c r="H30" s="163"/>
      <c r="I30" s="163" t="s">
        <v>1</v>
      </c>
      <c r="J30" s="163"/>
      <c r="K30" s="163"/>
      <c r="L30" s="163" t="s">
        <v>2</v>
      </c>
      <c r="M30" s="163"/>
      <c r="N30" s="163"/>
    </row>
    <row r="31" spans="2:19" ht="42" customHeight="1" x14ac:dyDescent="0.2">
      <c r="B31" s="6"/>
      <c r="C31" s="98" t="s">
        <v>189</v>
      </c>
      <c r="D31" s="99" t="s">
        <v>174</v>
      </c>
      <c r="E31" s="99" t="s">
        <v>175</v>
      </c>
      <c r="F31" s="98" t="s">
        <v>189</v>
      </c>
      <c r="G31" s="99" t="s">
        <v>174</v>
      </c>
      <c r="H31" s="99" t="s">
        <v>175</v>
      </c>
      <c r="I31" s="98" t="s">
        <v>189</v>
      </c>
      <c r="J31" s="99" t="s">
        <v>174</v>
      </c>
      <c r="K31" s="99" t="s">
        <v>175</v>
      </c>
      <c r="L31" s="98" t="s">
        <v>189</v>
      </c>
      <c r="M31" s="99" t="s">
        <v>174</v>
      </c>
      <c r="N31" s="99" t="s">
        <v>175</v>
      </c>
    </row>
    <row r="32" spans="2:19" x14ac:dyDescent="0.2">
      <c r="B32" s="1" t="s">
        <v>73</v>
      </c>
      <c r="C32" s="30">
        <f>'[1]1. Delegazioni'!C33</f>
        <v>5121</v>
      </c>
      <c r="D32" s="19">
        <f>'[1]1. Delegazioni'!D33</f>
        <v>33</v>
      </c>
      <c r="E32" s="18">
        <f>'[1]1. Delegazioni'!E33</f>
        <v>6.4999999999999997E-3</v>
      </c>
      <c r="F32" s="30">
        <f>'[1]1. Delegazioni'!F33</f>
        <v>1706</v>
      </c>
      <c r="G32" s="19">
        <f>'[1]1. Delegazioni'!G33</f>
        <v>-7</v>
      </c>
      <c r="H32" s="18">
        <f>'[1]1. Delegazioni'!H33</f>
        <v>-4.1000000000000003E-3</v>
      </c>
      <c r="I32" s="30">
        <f>'[1]1. Delegazioni'!I33</f>
        <v>601</v>
      </c>
      <c r="J32" s="19">
        <f>'[1]1. Delegazioni'!J33</f>
        <v>-3</v>
      </c>
      <c r="K32" s="18">
        <f>'[1]1. Delegazioni'!K33</f>
        <v>-5.0000000000000001E-3</v>
      </c>
      <c r="L32" s="30">
        <f>'[1]1. Delegazioni'!L33</f>
        <v>2814</v>
      </c>
      <c r="M32" s="19">
        <f>'[1]1. Delegazioni'!M33</f>
        <v>43</v>
      </c>
      <c r="N32" s="18">
        <f>'[1]1. Delegazioni'!N33</f>
        <v>1.55E-2</v>
      </c>
      <c r="O32" s="47"/>
      <c r="P32" s="89"/>
      <c r="Q32" s="67"/>
      <c r="R32" s="1"/>
      <c r="S32" s="1"/>
    </row>
    <row r="33" spans="2:19" x14ac:dyDescent="0.2">
      <c r="B33" s="1" t="s">
        <v>74</v>
      </c>
      <c r="C33" s="30">
        <f>'[1]1. Delegazioni'!C34</f>
        <v>864</v>
      </c>
      <c r="D33" s="19">
        <f>'[1]1. Delegazioni'!D34</f>
        <v>-21</v>
      </c>
      <c r="E33" s="18">
        <f>'[1]1. Delegazioni'!E34</f>
        <v>-2.3699999999999999E-2</v>
      </c>
      <c r="F33" s="30">
        <f>'[1]1. Delegazioni'!F34</f>
        <v>361</v>
      </c>
      <c r="G33" s="19">
        <f>'[1]1. Delegazioni'!G34</f>
        <v>-16</v>
      </c>
      <c r="H33" s="18">
        <f>'[1]1. Delegazioni'!H34</f>
        <v>-4.24E-2</v>
      </c>
      <c r="I33" s="30">
        <f>'[1]1. Delegazioni'!I34</f>
        <v>131</v>
      </c>
      <c r="J33" s="19">
        <f>'[1]1. Delegazioni'!J34</f>
        <v>5</v>
      </c>
      <c r="K33" s="18">
        <f>'[1]1. Delegazioni'!K34</f>
        <v>3.9699999999999999E-2</v>
      </c>
      <c r="L33" s="30">
        <f>'[1]1. Delegazioni'!L34</f>
        <v>372</v>
      </c>
      <c r="M33" s="19">
        <f>'[1]1. Delegazioni'!M34</f>
        <v>-10</v>
      </c>
      <c r="N33" s="18">
        <f>'[1]1. Delegazioni'!N34</f>
        <v>-2.6200000000000001E-2</v>
      </c>
      <c r="O33" s="47"/>
      <c r="P33" s="89"/>
      <c r="Q33" s="67"/>
      <c r="R33" s="1"/>
      <c r="S33" s="1"/>
    </row>
    <row r="34" spans="2:19" x14ac:dyDescent="0.2">
      <c r="B34" s="1" t="s">
        <v>75</v>
      </c>
      <c r="C34" s="30">
        <f>'[1]1. Delegazioni'!C35</f>
        <v>612</v>
      </c>
      <c r="D34" s="19">
        <f>'[1]1. Delegazioni'!D35</f>
        <v>-1</v>
      </c>
      <c r="E34" s="18">
        <f>'[1]1. Delegazioni'!E35</f>
        <v>-1.6000000000000001E-3</v>
      </c>
      <c r="F34" s="30">
        <f>'[1]1. Delegazioni'!F35</f>
        <v>274</v>
      </c>
      <c r="G34" s="19">
        <f>'[1]1. Delegazioni'!G35</f>
        <v>0</v>
      </c>
      <c r="H34" s="18">
        <f>'[1]1. Delegazioni'!H35</f>
        <v>0</v>
      </c>
      <c r="I34" s="30">
        <f>'[1]1. Delegazioni'!I35</f>
        <v>87</v>
      </c>
      <c r="J34" s="19">
        <f>'[1]1. Delegazioni'!J35</f>
        <v>4</v>
      </c>
      <c r="K34" s="18">
        <f>'[1]1. Delegazioni'!K35</f>
        <v>4.82E-2</v>
      </c>
      <c r="L34" s="30">
        <f>'[1]1. Delegazioni'!L35</f>
        <v>251</v>
      </c>
      <c r="M34" s="19">
        <f>'[1]1. Delegazioni'!M35</f>
        <v>-5</v>
      </c>
      <c r="N34" s="18">
        <f>'[1]1. Delegazioni'!N35</f>
        <v>-1.95E-2</v>
      </c>
      <c r="O34" s="47"/>
      <c r="P34" s="89"/>
      <c r="Q34" s="67"/>
      <c r="R34" s="1"/>
      <c r="S34" s="1"/>
    </row>
    <row r="35" spans="2:19" x14ac:dyDescent="0.2">
      <c r="B35" s="1" t="s">
        <v>76</v>
      </c>
      <c r="C35" s="30">
        <f>'[1]1. Delegazioni'!C36</f>
        <v>1181</v>
      </c>
      <c r="D35" s="19">
        <f>'[1]1. Delegazioni'!D36</f>
        <v>-17</v>
      </c>
      <c r="E35" s="18">
        <f>'[1]1. Delegazioni'!E36</f>
        <v>-1.4200000000000001E-2</v>
      </c>
      <c r="F35" s="30">
        <f>'[1]1. Delegazioni'!F36</f>
        <v>483</v>
      </c>
      <c r="G35" s="19">
        <f>'[1]1. Delegazioni'!G36</f>
        <v>-18</v>
      </c>
      <c r="H35" s="18">
        <f>'[1]1. Delegazioni'!H36</f>
        <v>-3.5900000000000001E-2</v>
      </c>
      <c r="I35" s="30">
        <f>'[1]1. Delegazioni'!I36</f>
        <v>185</v>
      </c>
      <c r="J35" s="19">
        <f>'[1]1. Delegazioni'!J36</f>
        <v>1</v>
      </c>
      <c r="K35" s="18">
        <f>'[1]1. Delegazioni'!K36</f>
        <v>5.4000000000000003E-3</v>
      </c>
      <c r="L35" s="30">
        <f>'[1]1. Delegazioni'!L36</f>
        <v>513</v>
      </c>
      <c r="M35" s="19">
        <f>'[1]1. Delegazioni'!M36</f>
        <v>0</v>
      </c>
      <c r="N35" s="18">
        <f>'[1]1. Delegazioni'!N36</f>
        <v>0</v>
      </c>
      <c r="O35" s="47"/>
      <c r="P35" s="89"/>
      <c r="Q35" s="67"/>
      <c r="R35" s="1"/>
      <c r="S35" s="1"/>
    </row>
    <row r="36" spans="2:19" x14ac:dyDescent="0.2">
      <c r="B36" s="1" t="s">
        <v>77</v>
      </c>
      <c r="C36" s="30">
        <f>'[1]1. Delegazioni'!C37</f>
        <v>1727</v>
      </c>
      <c r="D36" s="19">
        <f>'[1]1. Delegazioni'!D37</f>
        <v>0</v>
      </c>
      <c r="E36" s="18">
        <f>'[1]1. Delegazioni'!E37</f>
        <v>0</v>
      </c>
      <c r="F36" s="30">
        <f>'[1]1. Delegazioni'!F37</f>
        <v>768</v>
      </c>
      <c r="G36" s="19">
        <f>'[1]1. Delegazioni'!G37</f>
        <v>-15</v>
      </c>
      <c r="H36" s="18">
        <f>'[1]1. Delegazioni'!H37</f>
        <v>-1.9199999999999998E-2</v>
      </c>
      <c r="I36" s="30">
        <f>'[1]1. Delegazioni'!I37</f>
        <v>255</v>
      </c>
      <c r="J36" s="19">
        <f>'[1]1. Delegazioni'!J37</f>
        <v>5</v>
      </c>
      <c r="K36" s="18">
        <f>'[1]1. Delegazioni'!K37</f>
        <v>0.02</v>
      </c>
      <c r="L36" s="30">
        <f>'[1]1. Delegazioni'!L37</f>
        <v>704</v>
      </c>
      <c r="M36" s="19">
        <f>'[1]1. Delegazioni'!M37</f>
        <v>10</v>
      </c>
      <c r="N36" s="18">
        <f>'[1]1. Delegazioni'!N37</f>
        <v>1.44E-2</v>
      </c>
      <c r="O36" s="47"/>
      <c r="P36" s="89"/>
      <c r="Q36" s="67"/>
      <c r="R36" s="1"/>
      <c r="S36" s="1"/>
    </row>
    <row r="37" spans="2:19" x14ac:dyDescent="0.2">
      <c r="B37" s="1" t="s">
        <v>78</v>
      </c>
      <c r="C37" s="30">
        <f>'[1]1. Delegazioni'!C38</f>
        <v>2268</v>
      </c>
      <c r="D37" s="19">
        <f>'[1]1. Delegazioni'!D38</f>
        <v>-14</v>
      </c>
      <c r="E37" s="18">
        <f>'[1]1. Delegazioni'!E38</f>
        <v>-6.1000000000000004E-3</v>
      </c>
      <c r="F37" s="30">
        <f>'[1]1. Delegazioni'!F38</f>
        <v>987</v>
      </c>
      <c r="G37" s="19">
        <f>'[1]1. Delegazioni'!G38</f>
        <v>-15</v>
      </c>
      <c r="H37" s="18">
        <f>'[1]1. Delegazioni'!H38</f>
        <v>-1.4999999999999999E-2</v>
      </c>
      <c r="I37" s="30">
        <f>'[1]1. Delegazioni'!I38</f>
        <v>305</v>
      </c>
      <c r="J37" s="19">
        <f>'[1]1. Delegazioni'!J38</f>
        <v>-6</v>
      </c>
      <c r="K37" s="18">
        <f>'[1]1. Delegazioni'!K38</f>
        <v>-1.9300000000000001E-2</v>
      </c>
      <c r="L37" s="30">
        <f>'[1]1. Delegazioni'!L38</f>
        <v>976</v>
      </c>
      <c r="M37" s="19">
        <f>'[1]1. Delegazioni'!M38</f>
        <v>7</v>
      </c>
      <c r="N37" s="18">
        <f>'[1]1. Delegazioni'!N38</f>
        <v>7.1999999999999998E-3</v>
      </c>
      <c r="O37" s="47"/>
      <c r="P37" s="89"/>
      <c r="Q37" s="67"/>
      <c r="R37" s="1"/>
      <c r="S37" s="1"/>
    </row>
    <row r="38" spans="2:19" x14ac:dyDescent="0.2">
      <c r="B38" s="1" t="s">
        <v>19</v>
      </c>
      <c r="C38" s="30">
        <f>'[1]1. Delegazioni'!C39</f>
        <v>11623</v>
      </c>
      <c r="D38" s="19">
        <f>'[1]1. Delegazioni'!D39</f>
        <v>89</v>
      </c>
      <c r="E38" s="18">
        <f>'[1]1. Delegazioni'!E39</f>
        <v>7.7000000000000002E-3</v>
      </c>
      <c r="F38" s="30">
        <f>'[1]1. Delegazioni'!F39</f>
        <v>4428</v>
      </c>
      <c r="G38" s="19">
        <f>'[1]1. Delegazioni'!G39</f>
        <v>14</v>
      </c>
      <c r="H38" s="18">
        <f>'[1]1. Delegazioni'!H39</f>
        <v>3.2000000000000002E-3</v>
      </c>
      <c r="I38" s="30">
        <f>'[1]1. Delegazioni'!I39</f>
        <v>1592</v>
      </c>
      <c r="J38" s="19">
        <f>'[1]1. Delegazioni'!J39</f>
        <v>1</v>
      </c>
      <c r="K38" s="18">
        <f>'[1]1. Delegazioni'!K39</f>
        <v>5.9999999999999995E-4</v>
      </c>
      <c r="L38" s="30">
        <f>'[1]1. Delegazioni'!L39</f>
        <v>5603</v>
      </c>
      <c r="M38" s="19">
        <f>'[1]1. Delegazioni'!M39</f>
        <v>74</v>
      </c>
      <c r="N38" s="18">
        <f>'[1]1. Delegazioni'!N39</f>
        <v>1.34E-2</v>
      </c>
    </row>
    <row r="39" spans="2:19" x14ac:dyDescent="0.2">
      <c r="B39" s="1" t="s">
        <v>51</v>
      </c>
      <c r="C39" s="30">
        <f>'[1]1. Delegazioni'!C40</f>
        <v>3576</v>
      </c>
      <c r="D39" s="19">
        <f>'[1]1. Delegazioni'!D40</f>
        <v>21</v>
      </c>
      <c r="E39" s="18">
        <f>'[1]1. Delegazioni'!E40</f>
        <v>5.8999999999999999E-3</v>
      </c>
      <c r="F39" s="30">
        <f>'[1]1. Delegazioni'!F40</f>
        <v>1413</v>
      </c>
      <c r="G39" s="19">
        <f>'[1]1. Delegazioni'!G40</f>
        <v>-24</v>
      </c>
      <c r="H39" s="18">
        <f>'[1]1. Delegazioni'!H40</f>
        <v>-1.67E-2</v>
      </c>
      <c r="I39" s="30">
        <f>'[1]1. Delegazioni'!I40</f>
        <v>883</v>
      </c>
      <c r="J39" s="19">
        <f>'[1]1. Delegazioni'!J40</f>
        <v>10</v>
      </c>
      <c r="K39" s="18">
        <f>'[1]1. Delegazioni'!K40</f>
        <v>1.15E-2</v>
      </c>
      <c r="L39" s="30">
        <f>'[1]1. Delegazioni'!L40</f>
        <v>1280</v>
      </c>
      <c r="M39" s="19">
        <f>'[1]1. Delegazioni'!M40</f>
        <v>35</v>
      </c>
      <c r="N39" s="18">
        <f>'[1]1. Delegazioni'!N40</f>
        <v>2.81E-2</v>
      </c>
    </row>
    <row r="40" spans="2:19" x14ac:dyDescent="0.2">
      <c r="B40" s="1" t="s">
        <v>23</v>
      </c>
      <c r="C40" s="30">
        <f>'[1]1. Delegazioni'!C41</f>
        <v>1378</v>
      </c>
      <c r="D40" s="19">
        <f>'[1]1. Delegazioni'!D41</f>
        <v>5</v>
      </c>
      <c r="E40" s="18">
        <f>'[1]1. Delegazioni'!E41</f>
        <v>3.5999999999999999E-3</v>
      </c>
      <c r="F40" s="30">
        <f>'[1]1. Delegazioni'!F41</f>
        <v>607</v>
      </c>
      <c r="G40" s="19">
        <f>'[1]1. Delegazioni'!G41</f>
        <v>5</v>
      </c>
      <c r="H40" s="18">
        <f>'[1]1. Delegazioni'!H41</f>
        <v>8.3000000000000001E-3</v>
      </c>
      <c r="I40" s="30">
        <f>'[1]1. Delegazioni'!I41</f>
        <v>269</v>
      </c>
      <c r="J40" s="19">
        <f>'[1]1. Delegazioni'!J41</f>
        <v>6</v>
      </c>
      <c r="K40" s="18">
        <f>'[1]1. Delegazioni'!K41</f>
        <v>2.2800000000000001E-2</v>
      </c>
      <c r="L40" s="30">
        <f>'[1]1. Delegazioni'!L41</f>
        <v>502</v>
      </c>
      <c r="M40" s="19">
        <f>'[1]1. Delegazioni'!M41</f>
        <v>-6</v>
      </c>
      <c r="N40" s="18">
        <f>'[1]1. Delegazioni'!N41</f>
        <v>-1.18E-2</v>
      </c>
    </row>
    <row r="41" spans="2:19" x14ac:dyDescent="0.2">
      <c r="B41" s="1" t="s">
        <v>52</v>
      </c>
      <c r="C41" s="30">
        <f>'[1]1. Delegazioni'!C42</f>
        <v>7886</v>
      </c>
      <c r="D41" s="19">
        <f>'[1]1. Delegazioni'!D42</f>
        <v>51</v>
      </c>
      <c r="E41" s="18">
        <f>'[1]1. Delegazioni'!E42</f>
        <v>6.4999999999999997E-3</v>
      </c>
      <c r="F41" s="30">
        <f>'[1]1. Delegazioni'!F42</f>
        <v>2968</v>
      </c>
      <c r="G41" s="19">
        <f>'[1]1. Delegazioni'!G42</f>
        <v>20</v>
      </c>
      <c r="H41" s="18">
        <f>'[1]1. Delegazioni'!H42</f>
        <v>6.7999999999999996E-3</v>
      </c>
      <c r="I41" s="30">
        <f>'[1]1. Delegazioni'!I42</f>
        <v>1782</v>
      </c>
      <c r="J41" s="19">
        <f>'[1]1. Delegazioni'!J42</f>
        <v>-10</v>
      </c>
      <c r="K41" s="18">
        <f>'[1]1. Delegazioni'!K42</f>
        <v>-5.5999999999999999E-3</v>
      </c>
      <c r="L41" s="30">
        <f>'[1]1. Delegazioni'!L42</f>
        <v>3136</v>
      </c>
      <c r="M41" s="19">
        <f>'[1]1. Delegazioni'!M42</f>
        <v>41</v>
      </c>
      <c r="N41" s="18">
        <f>'[1]1. Delegazioni'!N42</f>
        <v>1.32E-2</v>
      </c>
    </row>
    <row r="42" spans="2:19" x14ac:dyDescent="0.2">
      <c r="B42" s="1" t="s">
        <v>6</v>
      </c>
      <c r="C42" s="30">
        <f>'[1]1. Delegazioni'!C43</f>
        <v>7750</v>
      </c>
      <c r="D42" s="19">
        <f>'[1]1. Delegazioni'!D43</f>
        <v>70</v>
      </c>
      <c r="E42" s="18">
        <f>'[1]1. Delegazioni'!E43</f>
        <v>9.1000000000000004E-3</v>
      </c>
      <c r="F42" s="30">
        <f>'[1]1. Delegazioni'!F43</f>
        <v>3219</v>
      </c>
      <c r="G42" s="19">
        <f>'[1]1. Delegazioni'!G43</f>
        <v>3</v>
      </c>
      <c r="H42" s="18">
        <f>'[1]1. Delegazioni'!H43</f>
        <v>8.9999999999999998E-4</v>
      </c>
      <c r="I42" s="30">
        <f>'[1]1. Delegazioni'!I43</f>
        <v>1125</v>
      </c>
      <c r="J42" s="19">
        <f>'[1]1. Delegazioni'!J43</f>
        <v>20</v>
      </c>
      <c r="K42" s="18">
        <f>'[1]1. Delegazioni'!K43</f>
        <v>1.8100000000000002E-2</v>
      </c>
      <c r="L42" s="30">
        <f>'[1]1. Delegazioni'!L43</f>
        <v>3406</v>
      </c>
      <c r="M42" s="19">
        <f>'[1]1. Delegazioni'!M43</f>
        <v>47</v>
      </c>
      <c r="N42" s="18">
        <f>'[1]1. Delegazioni'!N43</f>
        <v>1.4E-2</v>
      </c>
    </row>
    <row r="43" spans="2:19" x14ac:dyDescent="0.2">
      <c r="B43" s="1" t="s">
        <v>21</v>
      </c>
      <c r="C43" s="30">
        <f>'[1]1. Delegazioni'!C44</f>
        <v>4091</v>
      </c>
      <c r="D43" s="19">
        <f>'[1]1. Delegazioni'!D44</f>
        <v>-15</v>
      </c>
      <c r="E43" s="18">
        <f>'[1]1. Delegazioni'!E44</f>
        <v>-3.7000000000000002E-3</v>
      </c>
      <c r="F43" s="30">
        <f>'[1]1. Delegazioni'!F44</f>
        <v>1805</v>
      </c>
      <c r="G43" s="19">
        <f>'[1]1. Delegazioni'!G44</f>
        <v>-35</v>
      </c>
      <c r="H43" s="18">
        <f>'[1]1. Delegazioni'!H44</f>
        <v>-1.9E-2</v>
      </c>
      <c r="I43" s="30">
        <f>'[1]1. Delegazioni'!I44</f>
        <v>587</v>
      </c>
      <c r="J43" s="19">
        <f>'[1]1. Delegazioni'!J44</f>
        <v>-6</v>
      </c>
      <c r="K43" s="18">
        <f>'[1]1. Delegazioni'!K44</f>
        <v>-1.01E-2</v>
      </c>
      <c r="L43" s="30">
        <f>'[1]1. Delegazioni'!L44</f>
        <v>1699</v>
      </c>
      <c r="M43" s="19">
        <f>'[1]1. Delegazioni'!M44</f>
        <v>26</v>
      </c>
      <c r="N43" s="18">
        <f>'[1]1. Delegazioni'!N44</f>
        <v>1.55E-2</v>
      </c>
    </row>
    <row r="44" spans="2:19" x14ac:dyDescent="0.2">
      <c r="B44" s="1" t="s">
        <v>53</v>
      </c>
      <c r="C44" s="30">
        <f>'[1]1. Delegazioni'!C45</f>
        <v>3177</v>
      </c>
      <c r="D44" s="19">
        <f>'[1]1. Delegazioni'!D45</f>
        <v>-10</v>
      </c>
      <c r="E44" s="18">
        <f>'[1]1. Delegazioni'!E45</f>
        <v>-3.0999999999999999E-3</v>
      </c>
      <c r="F44" s="30">
        <f>'[1]1. Delegazioni'!F45</f>
        <v>1358</v>
      </c>
      <c r="G44" s="19">
        <f>'[1]1. Delegazioni'!G45</f>
        <v>-19</v>
      </c>
      <c r="H44" s="18">
        <f>'[1]1. Delegazioni'!H45</f>
        <v>-1.38E-2</v>
      </c>
      <c r="I44" s="30">
        <f>'[1]1. Delegazioni'!I45</f>
        <v>579</v>
      </c>
      <c r="J44" s="19">
        <f>'[1]1. Delegazioni'!J45</f>
        <v>-6</v>
      </c>
      <c r="K44" s="18">
        <f>'[1]1. Delegazioni'!K45</f>
        <v>-1.03E-2</v>
      </c>
      <c r="L44" s="30">
        <f>'[1]1. Delegazioni'!L45</f>
        <v>1240</v>
      </c>
      <c r="M44" s="19">
        <f>'[1]1. Delegazioni'!M45</f>
        <v>15</v>
      </c>
      <c r="N44" s="18">
        <f>'[1]1. Delegazioni'!N45</f>
        <v>1.2200000000000001E-2</v>
      </c>
    </row>
    <row r="45" spans="2:19" x14ac:dyDescent="0.2">
      <c r="B45" s="1" t="s">
        <v>50</v>
      </c>
      <c r="C45" s="30">
        <f>'[1]1. Delegazioni'!C46</f>
        <v>3202</v>
      </c>
      <c r="D45" s="19">
        <f>'[1]1. Delegazioni'!D46</f>
        <v>-16</v>
      </c>
      <c r="E45" s="18">
        <f>'[1]1. Delegazioni'!E46</f>
        <v>-5.0000000000000001E-3</v>
      </c>
      <c r="F45" s="30">
        <f>'[1]1. Delegazioni'!F46</f>
        <v>1554</v>
      </c>
      <c r="G45" s="19">
        <f>'[1]1. Delegazioni'!G46</f>
        <v>-28</v>
      </c>
      <c r="H45" s="18">
        <f>'[1]1. Delegazioni'!H46</f>
        <v>-1.77E-2</v>
      </c>
      <c r="I45" s="30">
        <f>'[1]1. Delegazioni'!I46</f>
        <v>475</v>
      </c>
      <c r="J45" s="19">
        <f>'[1]1. Delegazioni'!J46</f>
        <v>-5</v>
      </c>
      <c r="K45" s="18">
        <f>'[1]1. Delegazioni'!K46</f>
        <v>-1.04E-2</v>
      </c>
      <c r="L45" s="30">
        <f>'[1]1. Delegazioni'!L46</f>
        <v>1173</v>
      </c>
      <c r="M45" s="19">
        <f>'[1]1. Delegazioni'!M46</f>
        <v>17</v>
      </c>
      <c r="N45" s="18">
        <f>'[1]1. Delegazioni'!N46</f>
        <v>1.47E-2</v>
      </c>
    </row>
    <row r="46" spans="2:19" s="50" customFormat="1" ht="21" customHeight="1" x14ac:dyDescent="0.2">
      <c r="B46" s="49" t="s">
        <v>173</v>
      </c>
      <c r="C46" s="28">
        <f>'1. Settori'!C25</f>
        <v>54456</v>
      </c>
      <c r="D46" s="45">
        <f>'1. Settori'!D25</f>
        <v>175</v>
      </c>
      <c r="E46" s="46">
        <f>'1. Settori'!E25</f>
        <v>3.2239641863635528E-3</v>
      </c>
      <c r="F46" s="28">
        <f>'1. Settori'!F25</f>
        <v>21931</v>
      </c>
      <c r="G46" s="45">
        <f>'1. Settori'!G25</f>
        <v>-135</v>
      </c>
      <c r="H46" s="46">
        <f>'1. Settori'!H25</f>
        <v>-6.1180096075410129E-3</v>
      </c>
      <c r="I46" s="28">
        <f>'1. Settori'!I25</f>
        <v>8856</v>
      </c>
      <c r="J46" s="45">
        <f>'1. Settori'!J25</f>
        <v>16</v>
      </c>
      <c r="K46" s="46">
        <f>'1. Settori'!K25</f>
        <v>1.8099547511312218E-3</v>
      </c>
      <c r="L46" s="28">
        <f>'1. Settori'!L25</f>
        <v>23669</v>
      </c>
      <c r="M46" s="45">
        <f>'1. Settori'!M25</f>
        <v>294</v>
      </c>
      <c r="N46" s="46">
        <f>'1. Settori'!N25</f>
        <v>1.2577540106951871E-2</v>
      </c>
    </row>
    <row r="47" spans="2:19" ht="24.95" customHeight="1" x14ac:dyDescent="0.2">
      <c r="B47" s="175" t="s">
        <v>55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</row>
    <row r="50" spans="2:29" s="39" customFormat="1" ht="24.95" customHeight="1" x14ac:dyDescent="0.2">
      <c r="B50" s="177" t="s">
        <v>216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40"/>
      <c r="P50" s="40"/>
      <c r="Q50" s="40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2:29" ht="15" customHeight="1" x14ac:dyDescent="0.2">
      <c r="B51" s="159" t="s">
        <v>54</v>
      </c>
      <c r="C51" s="172" t="s">
        <v>34</v>
      </c>
      <c r="D51" s="172"/>
      <c r="E51" s="172"/>
      <c r="F51" s="166" t="s">
        <v>16</v>
      </c>
      <c r="G51" s="166"/>
      <c r="H51" s="166"/>
      <c r="I51" s="166"/>
      <c r="J51" s="166"/>
      <c r="K51" s="166"/>
      <c r="L51" s="166"/>
      <c r="M51" s="166"/>
      <c r="N51" s="166"/>
    </row>
    <row r="52" spans="2:29" ht="39.75" customHeight="1" x14ac:dyDescent="0.2">
      <c r="B52" s="160"/>
      <c r="C52" s="173"/>
      <c r="D52" s="173"/>
      <c r="E52" s="173"/>
      <c r="F52" s="163" t="s">
        <v>12</v>
      </c>
      <c r="G52" s="163"/>
      <c r="H52" s="163"/>
      <c r="I52" s="169" t="s">
        <v>48</v>
      </c>
      <c r="J52" s="169"/>
      <c r="K52" s="169"/>
      <c r="L52" s="169" t="s">
        <v>49</v>
      </c>
      <c r="M52" s="169"/>
      <c r="N52" s="169"/>
    </row>
    <row r="53" spans="2:29" ht="39.75" customHeight="1" x14ac:dyDescent="0.2">
      <c r="B53" s="6"/>
      <c r="C53" s="98" t="s">
        <v>189</v>
      </c>
      <c r="D53" s="99" t="s">
        <v>174</v>
      </c>
      <c r="E53" s="99" t="s">
        <v>175</v>
      </c>
      <c r="F53" s="98" t="s">
        <v>189</v>
      </c>
      <c r="G53" s="99" t="s">
        <v>174</v>
      </c>
      <c r="H53" s="99" t="s">
        <v>175</v>
      </c>
      <c r="I53" s="98" t="s">
        <v>189</v>
      </c>
      <c r="J53" s="99" t="s">
        <v>174</v>
      </c>
      <c r="K53" s="99" t="s">
        <v>175</v>
      </c>
      <c r="L53" s="98" t="s">
        <v>189</v>
      </c>
      <c r="M53" s="99" t="s">
        <v>174</v>
      </c>
      <c r="N53" s="99" t="s">
        <v>175</v>
      </c>
    </row>
    <row r="54" spans="2:29" x14ac:dyDescent="0.2">
      <c r="B54" s="1" t="s">
        <v>73</v>
      </c>
      <c r="C54" s="30">
        <f>'[1]1. Delegazioni'!C55</f>
        <v>5121</v>
      </c>
      <c r="D54" s="19">
        <f>'[1]1. Delegazioni'!D55</f>
        <v>33</v>
      </c>
      <c r="E54" s="18">
        <f>'[1]1. Delegazioni'!E55</f>
        <v>6.4999999999999997E-3</v>
      </c>
      <c r="F54" s="30">
        <f>'[1]1. Delegazioni'!F55</f>
        <v>4049</v>
      </c>
      <c r="G54" s="19">
        <f>'[1]1. Delegazioni'!G55</f>
        <v>3</v>
      </c>
      <c r="H54" s="18">
        <f>'[1]1. Delegazioni'!H55</f>
        <v>6.9999999999999999E-4</v>
      </c>
      <c r="I54" s="30">
        <f>'[1]1. Delegazioni'!I55</f>
        <v>521</v>
      </c>
      <c r="J54" s="19">
        <f>'[1]1. Delegazioni'!J55</f>
        <v>2</v>
      </c>
      <c r="K54" s="18">
        <f>'[1]1. Delegazioni'!K55</f>
        <v>3.8999999999999998E-3</v>
      </c>
      <c r="L54" s="30">
        <f>'[1]1. Delegazioni'!L55</f>
        <v>551</v>
      </c>
      <c r="M54" s="19">
        <f>'[1]1. Delegazioni'!M55</f>
        <v>28</v>
      </c>
      <c r="N54" s="18">
        <f>'[1]1. Delegazioni'!N55</f>
        <v>5.3499999999999999E-2</v>
      </c>
    </row>
    <row r="55" spans="2:29" x14ac:dyDescent="0.2">
      <c r="B55" s="1" t="s">
        <v>74</v>
      </c>
      <c r="C55" s="30">
        <f>'[1]1. Delegazioni'!C56</f>
        <v>864</v>
      </c>
      <c r="D55" s="19">
        <f>'[1]1. Delegazioni'!D56</f>
        <v>-21</v>
      </c>
      <c r="E55" s="18">
        <f>'[1]1. Delegazioni'!E56</f>
        <v>-2.3699999999999999E-2</v>
      </c>
      <c r="F55" s="30">
        <f>'[1]1. Delegazioni'!F56</f>
        <v>709</v>
      </c>
      <c r="G55" s="19">
        <f>'[1]1. Delegazioni'!G56</f>
        <v>-25</v>
      </c>
      <c r="H55" s="18">
        <f>'[1]1. Delegazioni'!H56</f>
        <v>-3.4099999999999998E-2</v>
      </c>
      <c r="I55" s="30">
        <f>'[1]1. Delegazioni'!I56</f>
        <v>104</v>
      </c>
      <c r="J55" s="19">
        <f>'[1]1. Delegazioni'!J56</f>
        <v>-2</v>
      </c>
      <c r="K55" s="18">
        <f>'[1]1. Delegazioni'!K56</f>
        <v>-1.89E-2</v>
      </c>
      <c r="L55" s="30">
        <f>'[1]1. Delegazioni'!L56</f>
        <v>51</v>
      </c>
      <c r="M55" s="19">
        <f>'[1]1. Delegazioni'!M56</f>
        <v>6</v>
      </c>
      <c r="N55" s="18">
        <f>'[1]1. Delegazioni'!N56</f>
        <v>0.1333</v>
      </c>
    </row>
    <row r="56" spans="2:29" x14ac:dyDescent="0.2">
      <c r="B56" s="1" t="s">
        <v>75</v>
      </c>
      <c r="C56" s="30">
        <f>'[1]1. Delegazioni'!C57</f>
        <v>612</v>
      </c>
      <c r="D56" s="19">
        <f>'[1]1. Delegazioni'!D57</f>
        <v>-1</v>
      </c>
      <c r="E56" s="18">
        <f>'[1]1. Delegazioni'!E57</f>
        <v>-1.6000000000000001E-3</v>
      </c>
      <c r="F56" s="30">
        <f>'[1]1. Delegazioni'!F57</f>
        <v>526</v>
      </c>
      <c r="G56" s="19">
        <f>'[1]1. Delegazioni'!G57</f>
        <v>3</v>
      </c>
      <c r="H56" s="18">
        <f>'[1]1. Delegazioni'!H57</f>
        <v>5.7000000000000002E-3</v>
      </c>
      <c r="I56" s="30">
        <f>'[1]1. Delegazioni'!I57</f>
        <v>54</v>
      </c>
      <c r="J56" s="19">
        <f>'[1]1. Delegazioni'!J57</f>
        <v>-8</v>
      </c>
      <c r="K56" s="18">
        <f>'[1]1. Delegazioni'!K57</f>
        <v>-0.129</v>
      </c>
      <c r="L56" s="30">
        <f>'[1]1. Delegazioni'!L57</f>
        <v>32</v>
      </c>
      <c r="M56" s="19">
        <f>'[1]1. Delegazioni'!M57</f>
        <v>4</v>
      </c>
      <c r="N56" s="18">
        <f>'[1]1. Delegazioni'!N57</f>
        <v>0.1429</v>
      </c>
    </row>
    <row r="57" spans="2:29" x14ac:dyDescent="0.2">
      <c r="B57" s="1" t="s">
        <v>76</v>
      </c>
      <c r="C57" s="30">
        <f>'[1]1. Delegazioni'!C58</f>
        <v>1181</v>
      </c>
      <c r="D57" s="19">
        <f>'[1]1. Delegazioni'!D58</f>
        <v>-17</v>
      </c>
      <c r="E57" s="18">
        <f>'[1]1. Delegazioni'!E58</f>
        <v>-1.4200000000000001E-2</v>
      </c>
      <c r="F57" s="30">
        <f>'[1]1. Delegazioni'!F58</f>
        <v>941</v>
      </c>
      <c r="G57" s="19">
        <f>'[1]1. Delegazioni'!G58</f>
        <v>-19</v>
      </c>
      <c r="H57" s="18">
        <f>'[1]1. Delegazioni'!H58</f>
        <v>-1.9800000000000002E-2</v>
      </c>
      <c r="I57" s="30">
        <f>'[1]1. Delegazioni'!I58</f>
        <v>136</v>
      </c>
      <c r="J57" s="19">
        <f>'[1]1. Delegazioni'!J58</f>
        <v>-5</v>
      </c>
      <c r="K57" s="18">
        <f>'[1]1. Delegazioni'!K58</f>
        <v>-3.5499999999999997E-2</v>
      </c>
      <c r="L57" s="30">
        <f>'[1]1. Delegazioni'!L58</f>
        <v>104</v>
      </c>
      <c r="M57" s="19">
        <f>'[1]1. Delegazioni'!M58</f>
        <v>7</v>
      </c>
      <c r="N57" s="18">
        <f>'[1]1. Delegazioni'!N58</f>
        <v>7.22E-2</v>
      </c>
    </row>
    <row r="58" spans="2:29" x14ac:dyDescent="0.2">
      <c r="B58" s="1" t="s">
        <v>77</v>
      </c>
      <c r="C58" s="30">
        <f>'[1]1. Delegazioni'!C59</f>
        <v>1727</v>
      </c>
      <c r="D58" s="19">
        <f>'[1]1. Delegazioni'!D59</f>
        <v>0</v>
      </c>
      <c r="E58" s="18">
        <f>'[1]1. Delegazioni'!E59</f>
        <v>0</v>
      </c>
      <c r="F58" s="30">
        <f>'[1]1. Delegazioni'!F59</f>
        <v>1249</v>
      </c>
      <c r="G58" s="19">
        <f>'[1]1. Delegazioni'!G59</f>
        <v>-11</v>
      </c>
      <c r="H58" s="18">
        <f>'[1]1. Delegazioni'!H59</f>
        <v>-8.6999999999999994E-3</v>
      </c>
      <c r="I58" s="30">
        <f>'[1]1. Delegazioni'!I59</f>
        <v>229</v>
      </c>
      <c r="J58" s="19">
        <f>'[1]1. Delegazioni'!J59</f>
        <v>-3</v>
      </c>
      <c r="K58" s="18">
        <f>'[1]1. Delegazioni'!K59</f>
        <v>-1.29E-2</v>
      </c>
      <c r="L58" s="30">
        <f>'[1]1. Delegazioni'!L59</f>
        <v>249</v>
      </c>
      <c r="M58" s="19">
        <f>'[1]1. Delegazioni'!M59</f>
        <v>14</v>
      </c>
      <c r="N58" s="18">
        <f>'[1]1. Delegazioni'!N59</f>
        <v>5.96E-2</v>
      </c>
    </row>
    <row r="59" spans="2:29" x14ac:dyDescent="0.2">
      <c r="B59" s="1" t="s">
        <v>78</v>
      </c>
      <c r="C59" s="30">
        <f>'[1]1. Delegazioni'!C60</f>
        <v>2268</v>
      </c>
      <c r="D59" s="19">
        <f>'[1]1. Delegazioni'!D60</f>
        <v>-14</v>
      </c>
      <c r="E59" s="18">
        <f>'[1]1. Delegazioni'!E60</f>
        <v>-6.1000000000000004E-3</v>
      </c>
      <c r="F59" s="30">
        <f>'[1]1. Delegazioni'!F60</f>
        <v>1746</v>
      </c>
      <c r="G59" s="19">
        <f>'[1]1. Delegazioni'!G60</f>
        <v>-16</v>
      </c>
      <c r="H59" s="18">
        <f>'[1]1. Delegazioni'!H60</f>
        <v>-9.1000000000000004E-3</v>
      </c>
      <c r="I59" s="30">
        <f>'[1]1. Delegazioni'!I60</f>
        <v>307</v>
      </c>
      <c r="J59" s="19">
        <f>'[1]1. Delegazioni'!J60</f>
        <v>-10</v>
      </c>
      <c r="K59" s="18">
        <f>'[1]1. Delegazioni'!K60</f>
        <v>-3.15E-2</v>
      </c>
      <c r="L59" s="30">
        <f>'[1]1. Delegazioni'!L60</f>
        <v>215</v>
      </c>
      <c r="M59" s="19">
        <f>'[1]1. Delegazioni'!M60</f>
        <v>12</v>
      </c>
      <c r="N59" s="18">
        <f>'[1]1. Delegazioni'!N60</f>
        <v>5.91E-2</v>
      </c>
    </row>
    <row r="60" spans="2:29" x14ac:dyDescent="0.2">
      <c r="B60" s="1" t="s">
        <v>19</v>
      </c>
      <c r="C60" s="30">
        <f>'[1]1. Delegazioni'!C61</f>
        <v>11623</v>
      </c>
      <c r="D60" s="19">
        <f>'[1]1. Delegazioni'!D61</f>
        <v>89</v>
      </c>
      <c r="E60" s="18">
        <f>'[1]1. Delegazioni'!E61</f>
        <v>7.7000000000000002E-3</v>
      </c>
      <c r="F60" s="30">
        <f>'[1]1. Delegazioni'!F61</f>
        <v>8609</v>
      </c>
      <c r="G60" s="19">
        <f>'[1]1. Delegazioni'!G61</f>
        <v>31</v>
      </c>
      <c r="H60" s="18">
        <f>'[1]1. Delegazioni'!H61</f>
        <v>3.5999999999999999E-3</v>
      </c>
      <c r="I60" s="30">
        <f>'[1]1. Delegazioni'!I61</f>
        <v>1236</v>
      </c>
      <c r="J60" s="19">
        <f>'[1]1. Delegazioni'!J61</f>
        <v>23</v>
      </c>
      <c r="K60" s="18">
        <f>'[1]1. Delegazioni'!K61</f>
        <v>1.9E-2</v>
      </c>
      <c r="L60" s="30">
        <f>'[1]1. Delegazioni'!L61</f>
        <v>1778</v>
      </c>
      <c r="M60" s="19">
        <f>'[1]1. Delegazioni'!M61</f>
        <v>35</v>
      </c>
      <c r="N60" s="18">
        <f>'[1]1. Delegazioni'!N61</f>
        <v>2.01E-2</v>
      </c>
    </row>
    <row r="61" spans="2:29" x14ac:dyDescent="0.2">
      <c r="B61" s="1" t="s">
        <v>51</v>
      </c>
      <c r="C61" s="30">
        <f>'[1]1. Delegazioni'!C62</f>
        <v>3576</v>
      </c>
      <c r="D61" s="19">
        <f>'[1]1. Delegazioni'!D62</f>
        <v>21</v>
      </c>
      <c r="E61" s="18">
        <f>'[1]1. Delegazioni'!E62</f>
        <v>5.8999999999999999E-3</v>
      </c>
      <c r="F61" s="30">
        <f>'[1]1. Delegazioni'!F62</f>
        <v>2663</v>
      </c>
      <c r="G61" s="19">
        <f>'[1]1. Delegazioni'!G62</f>
        <v>-4</v>
      </c>
      <c r="H61" s="18">
        <f>'[1]1. Delegazioni'!H62</f>
        <v>-1.5E-3</v>
      </c>
      <c r="I61" s="30">
        <f>'[1]1. Delegazioni'!I62</f>
        <v>551</v>
      </c>
      <c r="J61" s="19">
        <f>'[1]1. Delegazioni'!J62</f>
        <v>11</v>
      </c>
      <c r="K61" s="18">
        <f>'[1]1. Delegazioni'!K62</f>
        <v>2.0400000000000001E-2</v>
      </c>
      <c r="L61" s="30">
        <f>'[1]1. Delegazioni'!L62</f>
        <v>362</v>
      </c>
      <c r="M61" s="19">
        <f>'[1]1. Delegazioni'!M62</f>
        <v>14</v>
      </c>
      <c r="N61" s="18">
        <f>'[1]1. Delegazioni'!N62</f>
        <v>4.02E-2</v>
      </c>
    </row>
    <row r="62" spans="2:29" x14ac:dyDescent="0.2">
      <c r="B62" s="1" t="s">
        <v>23</v>
      </c>
      <c r="C62" s="30">
        <f>'[1]1. Delegazioni'!C63</f>
        <v>1378</v>
      </c>
      <c r="D62" s="19">
        <f>'[1]1. Delegazioni'!D63</f>
        <v>5</v>
      </c>
      <c r="E62" s="18">
        <f>'[1]1. Delegazioni'!E63</f>
        <v>3.5999999999999999E-3</v>
      </c>
      <c r="F62" s="30">
        <f>'[1]1. Delegazioni'!F63</f>
        <v>988</v>
      </c>
      <c r="G62" s="19">
        <f>'[1]1. Delegazioni'!G63</f>
        <v>-2</v>
      </c>
      <c r="H62" s="18">
        <f>'[1]1. Delegazioni'!H63</f>
        <v>-2E-3</v>
      </c>
      <c r="I62" s="30">
        <f>'[1]1. Delegazioni'!I63</f>
        <v>155</v>
      </c>
      <c r="J62" s="19">
        <f>'[1]1. Delegazioni'!J63</f>
        <v>-3</v>
      </c>
      <c r="K62" s="18">
        <f>'[1]1. Delegazioni'!K63</f>
        <v>-1.9E-2</v>
      </c>
      <c r="L62" s="30">
        <f>'[1]1. Delegazioni'!L63</f>
        <v>235</v>
      </c>
      <c r="M62" s="19">
        <f>'[1]1. Delegazioni'!M63</f>
        <v>10</v>
      </c>
      <c r="N62" s="18">
        <f>'[1]1. Delegazioni'!N63</f>
        <v>4.4400000000000002E-2</v>
      </c>
    </row>
    <row r="63" spans="2:29" x14ac:dyDescent="0.2">
      <c r="B63" s="1" t="s">
        <v>52</v>
      </c>
      <c r="C63" s="30">
        <f>'[1]1. Delegazioni'!C64</f>
        <v>7886</v>
      </c>
      <c r="D63" s="19">
        <f>'[1]1. Delegazioni'!D64</f>
        <v>51</v>
      </c>
      <c r="E63" s="18">
        <f>'[1]1. Delegazioni'!E64</f>
        <v>6.4999999999999997E-3</v>
      </c>
      <c r="F63" s="30">
        <f>'[1]1. Delegazioni'!F64</f>
        <v>5779</v>
      </c>
      <c r="G63" s="19">
        <f>'[1]1. Delegazioni'!G64</f>
        <v>15</v>
      </c>
      <c r="H63" s="18">
        <f>'[1]1. Delegazioni'!H64</f>
        <v>2.5999999999999999E-3</v>
      </c>
      <c r="I63" s="30">
        <f>'[1]1. Delegazioni'!I64</f>
        <v>1079</v>
      </c>
      <c r="J63" s="19">
        <f>'[1]1. Delegazioni'!J64</f>
        <v>14</v>
      </c>
      <c r="K63" s="18">
        <f>'[1]1. Delegazioni'!K64</f>
        <v>1.3100000000000001E-2</v>
      </c>
      <c r="L63" s="30">
        <f>'[1]1. Delegazioni'!L64</f>
        <v>1028</v>
      </c>
      <c r="M63" s="19">
        <f>'[1]1. Delegazioni'!M64</f>
        <v>22</v>
      </c>
      <c r="N63" s="18">
        <f>'[1]1. Delegazioni'!N64</f>
        <v>2.1899999999999999E-2</v>
      </c>
    </row>
    <row r="64" spans="2:29" x14ac:dyDescent="0.2">
      <c r="B64" s="1" t="s">
        <v>6</v>
      </c>
      <c r="C64" s="30">
        <f>'[1]1. Delegazioni'!C65</f>
        <v>7750</v>
      </c>
      <c r="D64" s="19">
        <f>'[1]1. Delegazioni'!D65</f>
        <v>70</v>
      </c>
      <c r="E64" s="18">
        <f>'[1]1. Delegazioni'!E65</f>
        <v>9.1000000000000004E-3</v>
      </c>
      <c r="F64" s="30">
        <f>'[1]1. Delegazioni'!F65</f>
        <v>5935</v>
      </c>
      <c r="G64" s="19">
        <f>'[1]1. Delegazioni'!G65</f>
        <v>46</v>
      </c>
      <c r="H64" s="18">
        <f>'[1]1. Delegazioni'!H65</f>
        <v>7.7999999999999996E-3</v>
      </c>
      <c r="I64" s="30">
        <f>'[1]1. Delegazioni'!I65</f>
        <v>867</v>
      </c>
      <c r="J64" s="19">
        <f>'[1]1. Delegazioni'!J65</f>
        <v>17</v>
      </c>
      <c r="K64" s="18">
        <f>'[1]1. Delegazioni'!K65</f>
        <v>0.02</v>
      </c>
      <c r="L64" s="30">
        <f>'[1]1. Delegazioni'!L65</f>
        <v>948</v>
      </c>
      <c r="M64" s="19">
        <f>'[1]1. Delegazioni'!M65</f>
        <v>7</v>
      </c>
      <c r="N64" s="18">
        <f>'[1]1. Delegazioni'!N65</f>
        <v>7.4000000000000003E-3</v>
      </c>
    </row>
    <row r="65" spans="2:17" x14ac:dyDescent="0.2">
      <c r="B65" s="1" t="s">
        <v>21</v>
      </c>
      <c r="C65" s="30">
        <f>'[1]1. Delegazioni'!C66</f>
        <v>4091</v>
      </c>
      <c r="D65" s="19">
        <f>'[1]1. Delegazioni'!D66</f>
        <v>-15</v>
      </c>
      <c r="E65" s="18">
        <f>'[1]1. Delegazioni'!E66</f>
        <v>-3.7000000000000002E-3</v>
      </c>
      <c r="F65" s="30">
        <f>'[1]1. Delegazioni'!F66</f>
        <v>3036</v>
      </c>
      <c r="G65" s="19">
        <f>'[1]1. Delegazioni'!G66</f>
        <v>-24</v>
      </c>
      <c r="H65" s="18">
        <f>'[1]1. Delegazioni'!H66</f>
        <v>-7.7999999999999996E-3</v>
      </c>
      <c r="I65" s="30">
        <f>'[1]1. Delegazioni'!I66</f>
        <v>414</v>
      </c>
      <c r="J65" s="19">
        <f>'[1]1. Delegazioni'!J66</f>
        <v>7</v>
      </c>
      <c r="K65" s="18">
        <f>'[1]1. Delegazioni'!K66</f>
        <v>1.72E-2</v>
      </c>
      <c r="L65" s="30">
        <f>'[1]1. Delegazioni'!L66</f>
        <v>641</v>
      </c>
      <c r="M65" s="19">
        <f>'[1]1. Delegazioni'!M66</f>
        <v>2</v>
      </c>
      <c r="N65" s="18">
        <f>'[1]1. Delegazioni'!N66</f>
        <v>3.0999999999999999E-3</v>
      </c>
    </row>
    <row r="66" spans="2:17" x14ac:dyDescent="0.2">
      <c r="B66" s="1" t="s">
        <v>53</v>
      </c>
      <c r="C66" s="30">
        <f>'[1]1. Delegazioni'!C67</f>
        <v>3177</v>
      </c>
      <c r="D66" s="19">
        <f>'[1]1. Delegazioni'!D67</f>
        <v>-10</v>
      </c>
      <c r="E66" s="18">
        <f>'[1]1. Delegazioni'!E67</f>
        <v>-3.0999999999999999E-3</v>
      </c>
      <c r="F66" s="30">
        <f>'[1]1. Delegazioni'!F67</f>
        <v>2440</v>
      </c>
      <c r="G66" s="19">
        <f>'[1]1. Delegazioni'!G67</f>
        <v>-6</v>
      </c>
      <c r="H66" s="18">
        <f>'[1]1. Delegazioni'!H67</f>
        <v>-2.5000000000000001E-3</v>
      </c>
      <c r="I66" s="30">
        <f>'[1]1. Delegazioni'!I67</f>
        <v>367</v>
      </c>
      <c r="J66" s="19">
        <f>'[1]1. Delegazioni'!J67</f>
        <v>-8</v>
      </c>
      <c r="K66" s="18">
        <f>'[1]1. Delegazioni'!K67</f>
        <v>-2.1299999999999999E-2</v>
      </c>
      <c r="L66" s="30">
        <f>'[1]1. Delegazioni'!L67</f>
        <v>370</v>
      </c>
      <c r="M66" s="19">
        <f>'[1]1. Delegazioni'!M67</f>
        <v>4</v>
      </c>
      <c r="N66" s="18">
        <f>'[1]1. Delegazioni'!N67</f>
        <v>1.09E-2</v>
      </c>
    </row>
    <row r="67" spans="2:17" x14ac:dyDescent="0.2">
      <c r="B67" s="1" t="s">
        <v>50</v>
      </c>
      <c r="C67" s="30">
        <f>'[1]1. Delegazioni'!C68</f>
        <v>3202</v>
      </c>
      <c r="D67" s="19">
        <f>'[1]1. Delegazioni'!D68</f>
        <v>-16</v>
      </c>
      <c r="E67" s="18">
        <f>'[1]1. Delegazioni'!E68</f>
        <v>-5.0000000000000001E-3</v>
      </c>
      <c r="F67" s="30">
        <f>'[1]1. Delegazioni'!F68</f>
        <v>2468</v>
      </c>
      <c r="G67" s="19">
        <f>'[1]1. Delegazioni'!G68</f>
        <v>-31</v>
      </c>
      <c r="H67" s="18">
        <f>'[1]1. Delegazioni'!H68</f>
        <v>-1.24E-2</v>
      </c>
      <c r="I67" s="30">
        <f>'[1]1. Delegazioni'!I68</f>
        <v>292</v>
      </c>
      <c r="J67" s="19">
        <f>'[1]1. Delegazioni'!J68</f>
        <v>6</v>
      </c>
      <c r="K67" s="18">
        <f>'[1]1. Delegazioni'!K68</f>
        <v>2.1000000000000001E-2</v>
      </c>
      <c r="L67" s="30">
        <f>'[1]1. Delegazioni'!L68</f>
        <v>442</v>
      </c>
      <c r="M67" s="19">
        <f>'[1]1. Delegazioni'!M68</f>
        <v>9</v>
      </c>
      <c r="N67" s="18">
        <f>'[1]1. Delegazioni'!N68</f>
        <v>2.0799999999999999E-2</v>
      </c>
    </row>
    <row r="68" spans="2:17" s="50" customFormat="1" ht="21" customHeight="1" x14ac:dyDescent="0.2">
      <c r="B68" s="49" t="s">
        <v>173</v>
      </c>
      <c r="C68" s="28">
        <f>'1. Tipologie'!C25</f>
        <v>54456</v>
      </c>
      <c r="D68" s="45">
        <f>'1. Tipologie'!D25</f>
        <v>175</v>
      </c>
      <c r="E68" s="46">
        <f>'1. Tipologie'!E25</f>
        <v>3.2239641863635528E-3</v>
      </c>
      <c r="F68" s="28">
        <f>'1. Tipologie'!F25</f>
        <v>41138</v>
      </c>
      <c r="G68" s="45">
        <f>'1. Tipologie'!G25</f>
        <v>-40</v>
      </c>
      <c r="H68" s="46">
        <f>'1. Tipologie'!H25</f>
        <v>-9.7139249113604347E-4</v>
      </c>
      <c r="I68" s="28">
        <f>'1. Tipologie'!I25</f>
        <v>6312</v>
      </c>
      <c r="J68" s="45">
        <f>'1. Tipologie'!J25</f>
        <v>41</v>
      </c>
      <c r="K68" s="46">
        <f>'1. Tipologie'!K25</f>
        <v>6.5380322117684578E-3</v>
      </c>
      <c r="L68" s="28">
        <f>'1. Tipologie'!L25</f>
        <v>7006</v>
      </c>
      <c r="M68" s="45">
        <f>'1. Tipologie'!M25</f>
        <v>174</v>
      </c>
      <c r="N68" s="46">
        <f>'1. Tipologie'!N25</f>
        <v>2.5468384074941453E-2</v>
      </c>
    </row>
    <row r="69" spans="2:17" ht="24.95" customHeight="1" x14ac:dyDescent="0.2">
      <c r="B69" s="175" t="s">
        <v>55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</row>
    <row r="72" spans="2:17" s="39" customFormat="1" ht="24.95" customHeight="1" x14ac:dyDescent="0.2">
      <c r="B72" s="176" t="s">
        <v>217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ht="15" customHeight="1" x14ac:dyDescent="0.2">
      <c r="B73" s="159" t="s">
        <v>54</v>
      </c>
      <c r="C73" s="172" t="s">
        <v>34</v>
      </c>
      <c r="D73" s="172"/>
      <c r="E73" s="172"/>
      <c r="F73" s="166" t="s">
        <v>16</v>
      </c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</row>
    <row r="74" spans="2:17" ht="30" customHeight="1" x14ac:dyDescent="0.2">
      <c r="B74" s="160"/>
      <c r="C74" s="173"/>
      <c r="D74" s="173"/>
      <c r="E74" s="173"/>
      <c r="F74" s="163" t="s">
        <v>35</v>
      </c>
      <c r="G74" s="163"/>
      <c r="H74" s="163"/>
      <c r="I74" s="163" t="s">
        <v>70</v>
      </c>
      <c r="J74" s="163"/>
      <c r="K74" s="163"/>
      <c r="L74" s="163" t="s">
        <v>36</v>
      </c>
      <c r="M74" s="163"/>
      <c r="N74" s="163"/>
      <c r="O74" s="163" t="s">
        <v>37</v>
      </c>
      <c r="P74" s="163"/>
      <c r="Q74" s="163"/>
    </row>
    <row r="75" spans="2:17" ht="40.5" customHeight="1" x14ac:dyDescent="0.2">
      <c r="B75" s="6"/>
      <c r="C75" s="98" t="s">
        <v>189</v>
      </c>
      <c r="D75" s="99" t="s">
        <v>174</v>
      </c>
      <c r="E75" s="99" t="s">
        <v>175</v>
      </c>
      <c r="F75" s="98" t="s">
        <v>189</v>
      </c>
      <c r="G75" s="99" t="s">
        <v>174</v>
      </c>
      <c r="H75" s="99" t="s">
        <v>175</v>
      </c>
      <c r="I75" s="98" t="s">
        <v>189</v>
      </c>
      <c r="J75" s="99" t="s">
        <v>174</v>
      </c>
      <c r="K75" s="99" t="s">
        <v>175</v>
      </c>
      <c r="L75" s="98" t="s">
        <v>189</v>
      </c>
      <c r="M75" s="99" t="s">
        <v>174</v>
      </c>
      <c r="N75" s="99" t="s">
        <v>175</v>
      </c>
      <c r="O75" s="98" t="s">
        <v>189</v>
      </c>
      <c r="P75" s="99" t="s">
        <v>174</v>
      </c>
      <c r="Q75" s="99" t="s">
        <v>175</v>
      </c>
    </row>
    <row r="76" spans="2:17" x14ac:dyDescent="0.2">
      <c r="B76" s="1" t="s">
        <v>73</v>
      </c>
      <c r="C76" s="30">
        <f>'[1]1. Delegazioni'!C77</f>
        <v>5121</v>
      </c>
      <c r="D76" s="19">
        <f>'[1]1. Delegazioni'!D77</f>
        <v>33</v>
      </c>
      <c r="E76" s="18">
        <f>'[1]1. Delegazioni'!E77</f>
        <v>6.4999999999999997E-3</v>
      </c>
      <c r="F76" s="30">
        <f>'[1]1. Delegazioni'!F77</f>
        <v>1702</v>
      </c>
      <c r="G76" s="19">
        <f>'[1]1. Delegazioni'!G77</f>
        <v>32</v>
      </c>
      <c r="H76" s="18">
        <f>'[1]1. Delegazioni'!H77</f>
        <v>1.9199999999999998E-2</v>
      </c>
      <c r="I76" s="30">
        <f>'[1]1. Delegazioni'!I77</f>
        <v>1576</v>
      </c>
      <c r="J76" s="19">
        <f>'[1]1. Delegazioni'!J77</f>
        <v>37</v>
      </c>
      <c r="K76" s="18">
        <f>'[1]1. Delegazioni'!K77</f>
        <v>2.4E-2</v>
      </c>
      <c r="L76" s="30">
        <f>'[1]1. Delegazioni'!L77</f>
        <v>1631</v>
      </c>
      <c r="M76" s="19">
        <f>'[1]1. Delegazioni'!M77</f>
        <v>-45</v>
      </c>
      <c r="N76" s="18">
        <f>'[1]1. Delegazioni'!N77</f>
        <v>-2.6800000000000001E-2</v>
      </c>
      <c r="O76" s="30">
        <f>'[1]1. Delegazioni'!O77</f>
        <v>212</v>
      </c>
      <c r="P76" s="19">
        <f>'[1]1. Delegazioni'!P77</f>
        <v>9</v>
      </c>
      <c r="Q76" s="18">
        <f>'[1]1. Delegazioni'!Q77</f>
        <v>4.4299999999999999E-2</v>
      </c>
    </row>
    <row r="77" spans="2:17" x14ac:dyDescent="0.2">
      <c r="B77" s="1" t="s">
        <v>74</v>
      </c>
      <c r="C77" s="30">
        <f>'[1]1. Delegazioni'!C78</f>
        <v>864</v>
      </c>
      <c r="D77" s="19">
        <f>'[1]1. Delegazioni'!D78</f>
        <v>-21</v>
      </c>
      <c r="E77" s="18">
        <f>'[1]1. Delegazioni'!E78</f>
        <v>-2.3699999999999999E-2</v>
      </c>
      <c r="F77" s="30">
        <f>'[1]1. Delegazioni'!F78</f>
        <v>471</v>
      </c>
      <c r="G77" s="19">
        <f>'[1]1. Delegazioni'!G78</f>
        <v>-23</v>
      </c>
      <c r="H77" s="18">
        <f>'[1]1. Delegazioni'!H78</f>
        <v>-4.6600000000000003E-2</v>
      </c>
      <c r="I77" s="30">
        <f>'[1]1. Delegazioni'!I78</f>
        <v>131</v>
      </c>
      <c r="J77" s="19">
        <f>'[1]1. Delegazioni'!J78</f>
        <v>9</v>
      </c>
      <c r="K77" s="18">
        <f>'[1]1. Delegazioni'!K78</f>
        <v>7.3800000000000004E-2</v>
      </c>
      <c r="L77" s="30">
        <f>'[1]1. Delegazioni'!L78</f>
        <v>225</v>
      </c>
      <c r="M77" s="19">
        <f>'[1]1. Delegazioni'!M78</f>
        <v>-9</v>
      </c>
      <c r="N77" s="18">
        <f>'[1]1. Delegazioni'!N78</f>
        <v>-3.85E-2</v>
      </c>
      <c r="O77" s="30">
        <f>'[1]1. Delegazioni'!O78</f>
        <v>37</v>
      </c>
      <c r="P77" s="19">
        <f>'[1]1. Delegazioni'!P78</f>
        <v>2</v>
      </c>
      <c r="Q77" s="18">
        <f>'[1]1. Delegazioni'!Q78</f>
        <v>5.7099999999999998E-2</v>
      </c>
    </row>
    <row r="78" spans="2:17" x14ac:dyDescent="0.2">
      <c r="B78" s="1" t="s">
        <v>75</v>
      </c>
      <c r="C78" s="30">
        <f>'[1]1. Delegazioni'!C79</f>
        <v>612</v>
      </c>
      <c r="D78" s="19">
        <f>'[1]1. Delegazioni'!D79</f>
        <v>-1</v>
      </c>
      <c r="E78" s="18">
        <f>'[1]1. Delegazioni'!E79</f>
        <v>-1.6000000000000001E-3</v>
      </c>
      <c r="F78" s="30">
        <f>'[1]1. Delegazioni'!F79</f>
        <v>376</v>
      </c>
      <c r="G78" s="19">
        <f>'[1]1. Delegazioni'!G79</f>
        <v>0</v>
      </c>
      <c r="H78" s="18">
        <f>'[1]1. Delegazioni'!H79</f>
        <v>0</v>
      </c>
      <c r="I78" s="30">
        <f>'[1]1. Delegazioni'!I79</f>
        <v>94</v>
      </c>
      <c r="J78" s="19">
        <f>'[1]1. Delegazioni'!J79</f>
        <v>0</v>
      </c>
      <c r="K78" s="18">
        <f>'[1]1. Delegazioni'!K79</f>
        <v>0</v>
      </c>
      <c r="L78" s="30">
        <f>'[1]1. Delegazioni'!L79</f>
        <v>123</v>
      </c>
      <c r="M78" s="19">
        <f>'[1]1. Delegazioni'!M79</f>
        <v>1</v>
      </c>
      <c r="N78" s="18">
        <f>'[1]1. Delegazioni'!N79</f>
        <v>8.2000000000000007E-3</v>
      </c>
      <c r="O78" s="30">
        <f>'[1]1. Delegazioni'!O79</f>
        <v>19</v>
      </c>
      <c r="P78" s="19">
        <f>'[1]1. Delegazioni'!P79</f>
        <v>-2</v>
      </c>
      <c r="Q78" s="18">
        <f>'[1]1. Delegazioni'!Q79</f>
        <v>-9.5200000000000007E-2</v>
      </c>
    </row>
    <row r="79" spans="2:17" x14ac:dyDescent="0.2">
      <c r="B79" s="1" t="s">
        <v>76</v>
      </c>
      <c r="C79" s="30">
        <f>'[1]1. Delegazioni'!C80</f>
        <v>1181</v>
      </c>
      <c r="D79" s="19">
        <f>'[1]1. Delegazioni'!D80</f>
        <v>-17</v>
      </c>
      <c r="E79" s="18">
        <f>'[1]1. Delegazioni'!E80</f>
        <v>-1.4200000000000001E-2</v>
      </c>
      <c r="F79" s="30">
        <f>'[1]1. Delegazioni'!F80</f>
        <v>661</v>
      </c>
      <c r="G79" s="19">
        <f>'[1]1. Delegazioni'!G80</f>
        <v>-14</v>
      </c>
      <c r="H79" s="18">
        <f>'[1]1. Delegazioni'!H80</f>
        <v>-2.07E-2</v>
      </c>
      <c r="I79" s="30">
        <f>'[1]1. Delegazioni'!I80</f>
        <v>204</v>
      </c>
      <c r="J79" s="19">
        <f>'[1]1. Delegazioni'!J80</f>
        <v>5</v>
      </c>
      <c r="K79" s="18">
        <f>'[1]1. Delegazioni'!K80</f>
        <v>2.5100000000000001E-2</v>
      </c>
      <c r="L79" s="30">
        <f>'[1]1. Delegazioni'!L80</f>
        <v>275</v>
      </c>
      <c r="M79" s="19">
        <f>'[1]1. Delegazioni'!M80</f>
        <v>-10</v>
      </c>
      <c r="N79" s="18">
        <f>'[1]1. Delegazioni'!N80</f>
        <v>-3.5099999999999999E-2</v>
      </c>
      <c r="O79" s="30">
        <f>'[1]1. Delegazioni'!O80</f>
        <v>41</v>
      </c>
      <c r="P79" s="19">
        <f>'[1]1. Delegazioni'!P80</f>
        <v>2</v>
      </c>
      <c r="Q79" s="18">
        <f>'[1]1. Delegazioni'!Q80</f>
        <v>5.1299999999999998E-2</v>
      </c>
    </row>
    <row r="80" spans="2:17" x14ac:dyDescent="0.2">
      <c r="B80" s="1" t="s">
        <v>77</v>
      </c>
      <c r="C80" s="30">
        <f>'[1]1. Delegazioni'!C81</f>
        <v>1727</v>
      </c>
      <c r="D80" s="19">
        <f>'[1]1. Delegazioni'!D81</f>
        <v>0</v>
      </c>
      <c r="E80" s="18">
        <f>'[1]1. Delegazioni'!E81</f>
        <v>0</v>
      </c>
      <c r="F80" s="30">
        <f>'[1]1. Delegazioni'!F81</f>
        <v>763</v>
      </c>
      <c r="G80" s="19">
        <f>'[1]1. Delegazioni'!G81</f>
        <v>-14</v>
      </c>
      <c r="H80" s="18">
        <f>'[1]1. Delegazioni'!H81</f>
        <v>-1.7999999999999999E-2</v>
      </c>
      <c r="I80" s="30">
        <f>'[1]1. Delegazioni'!I81</f>
        <v>514</v>
      </c>
      <c r="J80" s="19">
        <f>'[1]1. Delegazioni'!J81</f>
        <v>31</v>
      </c>
      <c r="K80" s="18">
        <f>'[1]1. Delegazioni'!K81</f>
        <v>6.4199999999999993E-2</v>
      </c>
      <c r="L80" s="30">
        <f>'[1]1. Delegazioni'!L81</f>
        <v>382</v>
      </c>
      <c r="M80" s="19">
        <f>'[1]1. Delegazioni'!M81</f>
        <v>-17</v>
      </c>
      <c r="N80" s="18">
        <f>'[1]1. Delegazioni'!N81</f>
        <v>-4.2599999999999999E-2</v>
      </c>
      <c r="O80" s="30">
        <f>'[1]1. Delegazioni'!O81</f>
        <v>68</v>
      </c>
      <c r="P80" s="19">
        <f>'[1]1. Delegazioni'!P81</f>
        <v>0</v>
      </c>
      <c r="Q80" s="18">
        <f>'[1]1. Delegazioni'!Q81</f>
        <v>0</v>
      </c>
    </row>
    <row r="81" spans="2:17" x14ac:dyDescent="0.2">
      <c r="B81" s="1" t="s">
        <v>78</v>
      </c>
      <c r="C81" s="30">
        <f>'[1]1. Delegazioni'!C82</f>
        <v>2268</v>
      </c>
      <c r="D81" s="19">
        <f>'[1]1. Delegazioni'!D82</f>
        <v>-14</v>
      </c>
      <c r="E81" s="18">
        <f>'[1]1. Delegazioni'!E82</f>
        <v>-6.1000000000000004E-3</v>
      </c>
      <c r="F81" s="30">
        <f>'[1]1. Delegazioni'!F82</f>
        <v>1081</v>
      </c>
      <c r="G81" s="19">
        <f>'[1]1. Delegazioni'!G82</f>
        <v>-5</v>
      </c>
      <c r="H81" s="18">
        <f>'[1]1. Delegazioni'!H82</f>
        <v>-4.5999999999999999E-3</v>
      </c>
      <c r="I81" s="30">
        <f>'[1]1. Delegazioni'!I82</f>
        <v>484</v>
      </c>
      <c r="J81" s="19">
        <f>'[1]1. Delegazioni'!J82</f>
        <v>17</v>
      </c>
      <c r="K81" s="18">
        <f>'[1]1. Delegazioni'!K82</f>
        <v>3.6400000000000002E-2</v>
      </c>
      <c r="L81" s="30">
        <f>'[1]1. Delegazioni'!L82</f>
        <v>650</v>
      </c>
      <c r="M81" s="19">
        <f>'[1]1. Delegazioni'!M82</f>
        <v>-29</v>
      </c>
      <c r="N81" s="18">
        <f>'[1]1. Delegazioni'!N82</f>
        <v>-4.2700000000000002E-2</v>
      </c>
      <c r="O81" s="30">
        <f>'[1]1. Delegazioni'!O82</f>
        <v>53</v>
      </c>
      <c r="P81" s="19">
        <f>'[1]1. Delegazioni'!P82</f>
        <v>3</v>
      </c>
      <c r="Q81" s="18">
        <f>'[1]1. Delegazioni'!Q82</f>
        <v>0.06</v>
      </c>
    </row>
    <row r="82" spans="2:17" x14ac:dyDescent="0.2">
      <c r="B82" s="1" t="s">
        <v>19</v>
      </c>
      <c r="C82" s="30">
        <f>'[1]1. Delegazioni'!C83</f>
        <v>11623</v>
      </c>
      <c r="D82" s="19">
        <f>'[1]1. Delegazioni'!D83</f>
        <v>89</v>
      </c>
      <c r="E82" s="18">
        <f>'[1]1. Delegazioni'!E83</f>
        <v>7.7000000000000002E-3</v>
      </c>
      <c r="F82" s="30">
        <f>'[1]1. Delegazioni'!F83</f>
        <v>5115</v>
      </c>
      <c r="G82" s="19">
        <f>'[1]1. Delegazioni'!G83</f>
        <v>-12</v>
      </c>
      <c r="H82" s="18">
        <f>'[1]1. Delegazioni'!H83</f>
        <v>-2.3E-3</v>
      </c>
      <c r="I82" s="30">
        <f>'[1]1. Delegazioni'!I83</f>
        <v>4190</v>
      </c>
      <c r="J82" s="19">
        <f>'[1]1. Delegazioni'!J83</f>
        <v>117</v>
      </c>
      <c r="K82" s="18">
        <f>'[1]1. Delegazioni'!K83</f>
        <v>2.87E-2</v>
      </c>
      <c r="L82" s="30">
        <f>'[1]1. Delegazioni'!L83</f>
        <v>1768</v>
      </c>
      <c r="M82" s="19">
        <f>'[1]1. Delegazioni'!M83</f>
        <v>-15</v>
      </c>
      <c r="N82" s="18">
        <f>'[1]1. Delegazioni'!N83</f>
        <v>-8.3999999999999995E-3</v>
      </c>
      <c r="O82" s="30">
        <f>'[1]1. Delegazioni'!O83</f>
        <v>550</v>
      </c>
      <c r="P82" s="19">
        <f>'[1]1. Delegazioni'!P83</f>
        <v>-1</v>
      </c>
      <c r="Q82" s="18">
        <f>'[1]1. Delegazioni'!Q83</f>
        <v>-1.8E-3</v>
      </c>
    </row>
    <row r="83" spans="2:17" x14ac:dyDescent="0.2">
      <c r="B83" s="1" t="s">
        <v>51</v>
      </c>
      <c r="C83" s="30">
        <f>'[1]1. Delegazioni'!C84</f>
        <v>3576</v>
      </c>
      <c r="D83" s="19">
        <f>'[1]1. Delegazioni'!D84</f>
        <v>21</v>
      </c>
      <c r="E83" s="18">
        <f>'[1]1. Delegazioni'!E84</f>
        <v>5.8999999999999999E-3</v>
      </c>
      <c r="F83" s="30">
        <f>'[1]1. Delegazioni'!F84</f>
        <v>1830</v>
      </c>
      <c r="G83" s="19">
        <f>'[1]1. Delegazioni'!G84</f>
        <v>-18</v>
      </c>
      <c r="H83" s="18">
        <f>'[1]1. Delegazioni'!H84</f>
        <v>-9.7000000000000003E-3</v>
      </c>
      <c r="I83" s="30">
        <f>'[1]1. Delegazioni'!I84</f>
        <v>886</v>
      </c>
      <c r="J83" s="19">
        <f>'[1]1. Delegazioni'!J84</f>
        <v>60</v>
      </c>
      <c r="K83" s="18">
        <f>'[1]1. Delegazioni'!K84</f>
        <v>7.2599999999999998E-2</v>
      </c>
      <c r="L83" s="30">
        <f>'[1]1. Delegazioni'!L84</f>
        <v>689</v>
      </c>
      <c r="M83" s="19">
        <f>'[1]1. Delegazioni'!M84</f>
        <v>-23</v>
      </c>
      <c r="N83" s="18">
        <f>'[1]1. Delegazioni'!N84</f>
        <v>-3.2300000000000002E-2</v>
      </c>
      <c r="O83" s="30">
        <f>'[1]1. Delegazioni'!O84</f>
        <v>171</v>
      </c>
      <c r="P83" s="19">
        <f>'[1]1. Delegazioni'!P84</f>
        <v>2</v>
      </c>
      <c r="Q83" s="18">
        <f>'[1]1. Delegazioni'!Q84</f>
        <v>1.18E-2</v>
      </c>
    </row>
    <row r="84" spans="2:17" x14ac:dyDescent="0.2">
      <c r="B84" s="1" t="s">
        <v>23</v>
      </c>
      <c r="C84" s="30">
        <f>'[1]1. Delegazioni'!C85</f>
        <v>1378</v>
      </c>
      <c r="D84" s="19">
        <f>'[1]1. Delegazioni'!D85</f>
        <v>5</v>
      </c>
      <c r="E84" s="18">
        <f>'[1]1. Delegazioni'!E85</f>
        <v>3.5999999999999999E-3</v>
      </c>
      <c r="F84" s="30">
        <f>'[1]1. Delegazioni'!F85</f>
        <v>692</v>
      </c>
      <c r="G84" s="19">
        <f>'[1]1. Delegazioni'!G85</f>
        <v>9</v>
      </c>
      <c r="H84" s="18">
        <f>'[1]1. Delegazioni'!H85</f>
        <v>1.32E-2</v>
      </c>
      <c r="I84" s="30">
        <f>'[1]1. Delegazioni'!I85</f>
        <v>378</v>
      </c>
      <c r="J84" s="19">
        <f>'[1]1. Delegazioni'!J85</f>
        <v>4</v>
      </c>
      <c r="K84" s="18">
        <f>'[1]1. Delegazioni'!K85</f>
        <v>1.0699999999999999E-2</v>
      </c>
      <c r="L84" s="30">
        <f>'[1]1. Delegazioni'!L85</f>
        <v>238</v>
      </c>
      <c r="M84" s="19">
        <f>'[1]1. Delegazioni'!M85</f>
        <v>-9</v>
      </c>
      <c r="N84" s="18">
        <f>'[1]1. Delegazioni'!N85</f>
        <v>-3.6400000000000002E-2</v>
      </c>
      <c r="O84" s="30">
        <f>'[1]1. Delegazioni'!O85</f>
        <v>70</v>
      </c>
      <c r="P84" s="19">
        <f>'[1]1. Delegazioni'!P85</f>
        <v>1</v>
      </c>
      <c r="Q84" s="18">
        <f>'[1]1. Delegazioni'!Q85</f>
        <v>1.4500000000000001E-2</v>
      </c>
    </row>
    <row r="85" spans="2:17" x14ac:dyDescent="0.2">
      <c r="B85" s="1" t="s">
        <v>52</v>
      </c>
      <c r="C85" s="30">
        <f>'[1]1. Delegazioni'!C86</f>
        <v>7886</v>
      </c>
      <c r="D85" s="19">
        <f>'[1]1. Delegazioni'!D86</f>
        <v>51</v>
      </c>
      <c r="E85" s="18">
        <f>'[1]1. Delegazioni'!E86</f>
        <v>6.4999999999999997E-3</v>
      </c>
      <c r="F85" s="30">
        <f>'[1]1. Delegazioni'!F86</f>
        <v>3648</v>
      </c>
      <c r="G85" s="19">
        <f>'[1]1. Delegazioni'!G86</f>
        <v>23</v>
      </c>
      <c r="H85" s="18">
        <f>'[1]1. Delegazioni'!H86</f>
        <v>6.3E-3</v>
      </c>
      <c r="I85" s="30">
        <f>'[1]1. Delegazioni'!I86</f>
        <v>2253</v>
      </c>
      <c r="J85" s="19">
        <f>'[1]1. Delegazioni'!J86</f>
        <v>85</v>
      </c>
      <c r="K85" s="18">
        <f>'[1]1. Delegazioni'!K86</f>
        <v>3.9199999999999999E-2</v>
      </c>
      <c r="L85" s="30">
        <f>'[1]1. Delegazioni'!L86</f>
        <v>1727</v>
      </c>
      <c r="M85" s="19">
        <f>'[1]1. Delegazioni'!M86</f>
        <v>-53</v>
      </c>
      <c r="N85" s="18">
        <f>'[1]1. Delegazioni'!N86</f>
        <v>-2.98E-2</v>
      </c>
      <c r="O85" s="30">
        <f>'[1]1. Delegazioni'!O86</f>
        <v>258</v>
      </c>
      <c r="P85" s="19">
        <f>'[1]1. Delegazioni'!P86</f>
        <v>-4</v>
      </c>
      <c r="Q85" s="18">
        <f>'[1]1. Delegazioni'!Q86</f>
        <v>-1.5299999999999999E-2</v>
      </c>
    </row>
    <row r="86" spans="2:17" x14ac:dyDescent="0.2">
      <c r="B86" s="1" t="s">
        <v>6</v>
      </c>
      <c r="C86" s="30">
        <f>'[1]1. Delegazioni'!C87</f>
        <v>7750</v>
      </c>
      <c r="D86" s="19">
        <f>'[1]1. Delegazioni'!D87</f>
        <v>70</v>
      </c>
      <c r="E86" s="18">
        <f>'[1]1. Delegazioni'!E87</f>
        <v>9.1000000000000004E-3</v>
      </c>
      <c r="F86" s="30">
        <f>'[1]1. Delegazioni'!F87</f>
        <v>3897</v>
      </c>
      <c r="G86" s="19">
        <f>'[1]1. Delegazioni'!G87</f>
        <v>0</v>
      </c>
      <c r="H86" s="18">
        <f>'[1]1. Delegazioni'!H87</f>
        <v>0</v>
      </c>
      <c r="I86" s="30">
        <f>'[1]1. Delegazioni'!I87</f>
        <v>2246</v>
      </c>
      <c r="J86" s="19">
        <f>'[1]1. Delegazioni'!J87</f>
        <v>86</v>
      </c>
      <c r="K86" s="18">
        <f>'[1]1. Delegazioni'!K87</f>
        <v>3.9800000000000002E-2</v>
      </c>
      <c r="L86" s="30">
        <f>'[1]1. Delegazioni'!L87</f>
        <v>1391</v>
      </c>
      <c r="M86" s="19">
        <f>'[1]1. Delegazioni'!M87</f>
        <v>-9</v>
      </c>
      <c r="N86" s="18">
        <f>'[1]1. Delegazioni'!N87</f>
        <v>-6.4000000000000003E-3</v>
      </c>
      <c r="O86" s="30">
        <f>'[1]1. Delegazioni'!O87</f>
        <v>216</v>
      </c>
      <c r="P86" s="19">
        <f>'[1]1. Delegazioni'!P87</f>
        <v>-7</v>
      </c>
      <c r="Q86" s="18">
        <f>'[1]1. Delegazioni'!Q87</f>
        <v>-3.1399999999999997E-2</v>
      </c>
    </row>
    <row r="87" spans="2:17" x14ac:dyDescent="0.2">
      <c r="B87" s="1" t="s">
        <v>21</v>
      </c>
      <c r="C87" s="30">
        <f>'[1]1. Delegazioni'!C88</f>
        <v>4091</v>
      </c>
      <c r="D87" s="19">
        <f>'[1]1. Delegazioni'!D88</f>
        <v>-15</v>
      </c>
      <c r="E87" s="18">
        <f>'[1]1. Delegazioni'!E88</f>
        <v>-3.7000000000000002E-3</v>
      </c>
      <c r="F87" s="30">
        <f>'[1]1. Delegazioni'!F88</f>
        <v>1957</v>
      </c>
      <c r="G87" s="19">
        <f>'[1]1. Delegazioni'!G88</f>
        <v>-21</v>
      </c>
      <c r="H87" s="18">
        <f>'[1]1. Delegazioni'!H88</f>
        <v>-1.06E-2</v>
      </c>
      <c r="I87" s="30">
        <f>'[1]1. Delegazioni'!I88</f>
        <v>1211</v>
      </c>
      <c r="J87" s="19">
        <f>'[1]1. Delegazioni'!J88</f>
        <v>43</v>
      </c>
      <c r="K87" s="18">
        <f>'[1]1. Delegazioni'!K88</f>
        <v>3.6799999999999999E-2</v>
      </c>
      <c r="L87" s="30">
        <f>'[1]1. Delegazioni'!L88</f>
        <v>696</v>
      </c>
      <c r="M87" s="19">
        <f>'[1]1. Delegazioni'!M88</f>
        <v>-38</v>
      </c>
      <c r="N87" s="18">
        <f>'[1]1. Delegazioni'!N88</f>
        <v>-5.1799999999999999E-2</v>
      </c>
      <c r="O87" s="30">
        <f>'[1]1. Delegazioni'!O88</f>
        <v>227</v>
      </c>
      <c r="P87" s="19">
        <f>'[1]1. Delegazioni'!P88</f>
        <v>1</v>
      </c>
      <c r="Q87" s="18">
        <f>'[1]1. Delegazioni'!Q88</f>
        <v>4.4000000000000003E-3</v>
      </c>
    </row>
    <row r="88" spans="2:17" x14ac:dyDescent="0.2">
      <c r="B88" s="1" t="s">
        <v>53</v>
      </c>
      <c r="C88" s="30">
        <f>'[1]1. Delegazioni'!C89</f>
        <v>3177</v>
      </c>
      <c r="D88" s="19">
        <f>'[1]1. Delegazioni'!D89</f>
        <v>-10</v>
      </c>
      <c r="E88" s="18">
        <f>'[1]1. Delegazioni'!E89</f>
        <v>-3.0999999999999999E-3</v>
      </c>
      <c r="F88" s="30">
        <f>'[1]1. Delegazioni'!F89</f>
        <v>1685</v>
      </c>
      <c r="G88" s="19">
        <f>'[1]1. Delegazioni'!G89</f>
        <v>-28</v>
      </c>
      <c r="H88" s="18">
        <f>'[1]1. Delegazioni'!H89</f>
        <v>-1.6299999999999999E-2</v>
      </c>
      <c r="I88" s="30">
        <f>'[1]1. Delegazioni'!I89</f>
        <v>704</v>
      </c>
      <c r="J88" s="19">
        <f>'[1]1. Delegazioni'!J89</f>
        <v>7</v>
      </c>
      <c r="K88" s="18">
        <f>'[1]1. Delegazioni'!K89</f>
        <v>0.01</v>
      </c>
      <c r="L88" s="30">
        <f>'[1]1. Delegazioni'!L89</f>
        <v>708</v>
      </c>
      <c r="M88" s="19">
        <f>'[1]1. Delegazioni'!M89</f>
        <v>9</v>
      </c>
      <c r="N88" s="18">
        <f>'[1]1. Delegazioni'!N89</f>
        <v>1.29E-2</v>
      </c>
      <c r="O88" s="30">
        <f>'[1]1. Delegazioni'!O89</f>
        <v>80</v>
      </c>
      <c r="P88" s="19">
        <f>'[1]1. Delegazioni'!P89</f>
        <v>2</v>
      </c>
      <c r="Q88" s="18">
        <f>'[1]1. Delegazioni'!Q89</f>
        <v>2.5600000000000001E-2</v>
      </c>
    </row>
    <row r="89" spans="2:17" x14ac:dyDescent="0.2">
      <c r="B89" s="1" t="s">
        <v>50</v>
      </c>
      <c r="C89" s="30">
        <f>'[1]1. Delegazioni'!C90</f>
        <v>3202</v>
      </c>
      <c r="D89" s="19">
        <f>'[1]1. Delegazioni'!D90</f>
        <v>-16</v>
      </c>
      <c r="E89" s="18">
        <f>'[1]1. Delegazioni'!E90</f>
        <v>-5.0000000000000001E-3</v>
      </c>
      <c r="F89" s="30">
        <f>'[1]1. Delegazioni'!F90</f>
        <v>1839</v>
      </c>
      <c r="G89" s="19">
        <f>'[1]1. Delegazioni'!G90</f>
        <v>-27</v>
      </c>
      <c r="H89" s="18">
        <f>'[1]1. Delegazioni'!H90</f>
        <v>-1.4500000000000001E-2</v>
      </c>
      <c r="I89" s="30">
        <f>'[1]1. Delegazioni'!I90</f>
        <v>681</v>
      </c>
      <c r="J89" s="19">
        <f>'[1]1. Delegazioni'!J90</f>
        <v>32</v>
      </c>
      <c r="K89" s="18">
        <f>'[1]1. Delegazioni'!K90</f>
        <v>4.9299999999999997E-2</v>
      </c>
      <c r="L89" s="30">
        <f>'[1]1. Delegazioni'!L90</f>
        <v>599</v>
      </c>
      <c r="M89" s="19">
        <f>'[1]1. Delegazioni'!M90</f>
        <v>-20</v>
      </c>
      <c r="N89" s="18">
        <f>'[1]1. Delegazioni'!N90</f>
        <v>-3.2300000000000002E-2</v>
      </c>
      <c r="O89" s="30">
        <f>'[1]1. Delegazioni'!O90</f>
        <v>83</v>
      </c>
      <c r="P89" s="19">
        <f>'[1]1. Delegazioni'!P90</f>
        <v>-1</v>
      </c>
      <c r="Q89" s="18">
        <f>'[1]1. Delegazioni'!Q90</f>
        <v>-1.1900000000000001E-2</v>
      </c>
    </row>
    <row r="90" spans="2:17" s="50" customFormat="1" ht="21" customHeight="1" x14ac:dyDescent="0.2">
      <c r="B90" s="49" t="s">
        <v>173</v>
      </c>
      <c r="C90" s="28">
        <f>'1. Natura giuridica'!C25</f>
        <v>54456</v>
      </c>
      <c r="D90" s="45">
        <f>'1. Natura giuridica'!D25</f>
        <v>175</v>
      </c>
      <c r="E90" s="46">
        <f>'1. Natura giuridica'!E25</f>
        <v>3.2239641863635528E-3</v>
      </c>
      <c r="F90" s="28">
        <f>'1. Natura giuridica'!F25</f>
        <v>25717</v>
      </c>
      <c r="G90" s="45">
        <f>'1. Natura giuridica'!G25</f>
        <v>-98</v>
      </c>
      <c r="H90" s="46">
        <f>'1. Natura giuridica'!H25</f>
        <v>-3.7962424946736393E-3</v>
      </c>
      <c r="I90" s="28">
        <f>'1. Natura giuridica'!I25</f>
        <v>15552</v>
      </c>
      <c r="J90" s="45">
        <f>'1. Natura giuridica'!J25</f>
        <v>533</v>
      </c>
      <c r="K90" s="46">
        <f>'1. Natura giuridica'!K25</f>
        <v>3.5488381383580798E-2</v>
      </c>
      <c r="L90" s="28">
        <f>'1. Natura giuridica'!L25</f>
        <v>11102</v>
      </c>
      <c r="M90" s="45">
        <f>'1. Natura giuridica'!M25</f>
        <v>-267</v>
      </c>
      <c r="N90" s="46">
        <f>'1. Natura giuridica'!N25</f>
        <v>-2.3484915120063329E-2</v>
      </c>
      <c r="O90" s="28">
        <f>'1. Natura giuridica'!O25</f>
        <v>2085</v>
      </c>
      <c r="P90" s="45">
        <f>'1. Natura giuridica'!P25</f>
        <v>7</v>
      </c>
      <c r="Q90" s="46">
        <f>'1. Natura giuridica'!Q25</f>
        <v>3.3686236766121268E-3</v>
      </c>
    </row>
    <row r="91" spans="2:17" ht="24.95" customHeight="1" x14ac:dyDescent="0.2">
      <c r="B91" s="175" t="s">
        <v>55</v>
      </c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</sheetData>
  <sheetProtection sheet="1" objects="1" scenarios="1"/>
  <mergeCells count="35">
    <mergeCell ref="B69:N69"/>
    <mergeCell ref="B2:Q4"/>
    <mergeCell ref="B47:N47"/>
    <mergeCell ref="B72:Q72"/>
    <mergeCell ref="B91:Q91"/>
    <mergeCell ref="B6:Q6"/>
    <mergeCell ref="B25:Q25"/>
    <mergeCell ref="B28:N28"/>
    <mergeCell ref="B50:N50"/>
    <mergeCell ref="B7:B8"/>
    <mergeCell ref="F7:Q7"/>
    <mergeCell ref="B29:B30"/>
    <mergeCell ref="C29:E30"/>
    <mergeCell ref="F29:N29"/>
    <mergeCell ref="F30:H30"/>
    <mergeCell ref="I30:K30"/>
    <mergeCell ref="O8:Q8"/>
    <mergeCell ref="B51:B52"/>
    <mergeCell ref="C51:E52"/>
    <mergeCell ref="F51:N51"/>
    <mergeCell ref="F52:H52"/>
    <mergeCell ref="I52:K52"/>
    <mergeCell ref="L52:N52"/>
    <mergeCell ref="L30:N30"/>
    <mergeCell ref="F8:H8"/>
    <mergeCell ref="C7:E8"/>
    <mergeCell ref="I8:K8"/>
    <mergeCell ref="L8:N8"/>
    <mergeCell ref="B73:B74"/>
    <mergeCell ref="C73:E74"/>
    <mergeCell ref="F73:Q73"/>
    <mergeCell ref="F74:H74"/>
    <mergeCell ref="I74:K74"/>
    <mergeCell ref="L74:N74"/>
    <mergeCell ref="O74:Q74"/>
  </mergeCells>
  <pageMargins left="0.7" right="0.7" top="0.75" bottom="0.75" header="0.3" footer="0.3"/>
  <pageSetup paperSize="9" scale="6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ED96-AA81-4AEF-B166-9057742CD0BB}">
  <sheetPr>
    <tabColor theme="1"/>
  </sheetPr>
  <dimension ref="B1:H13"/>
  <sheetViews>
    <sheetView workbookViewId="0"/>
  </sheetViews>
  <sheetFormatPr defaultRowHeight="14.25" x14ac:dyDescent="0.2"/>
  <cols>
    <col min="1" max="16384" width="9" style="44"/>
  </cols>
  <sheetData>
    <row r="1" spans="2:8" s="43" customFormat="1" ht="44.25" customHeight="1" x14ac:dyDescent="0.2">
      <c r="B1" s="42" t="s">
        <v>126</v>
      </c>
    </row>
    <row r="2" spans="2:8" x14ac:dyDescent="0.2">
      <c r="B2" s="61"/>
      <c r="C2" s="61"/>
      <c r="D2" s="61"/>
      <c r="E2" s="61"/>
      <c r="F2" s="61"/>
      <c r="G2" s="61"/>
      <c r="H2" s="61"/>
    </row>
    <row r="3" spans="2:8" x14ac:dyDescent="0.2">
      <c r="B3" s="62" t="s">
        <v>116</v>
      </c>
      <c r="C3" s="61"/>
      <c r="D3" s="61"/>
      <c r="E3" s="61"/>
      <c r="F3" s="61"/>
      <c r="G3" s="61"/>
      <c r="H3" s="61"/>
    </row>
    <row r="4" spans="2:8" ht="32.25" customHeight="1" x14ac:dyDescent="0.2">
      <c r="B4" s="63" t="s">
        <v>117</v>
      </c>
      <c r="C4" s="61"/>
      <c r="D4" s="61"/>
      <c r="E4" s="61"/>
      <c r="F4" s="61"/>
      <c r="G4" s="61"/>
      <c r="H4" s="61"/>
    </row>
    <row r="5" spans="2:8" x14ac:dyDescent="0.2">
      <c r="B5" s="64" t="s">
        <v>118</v>
      </c>
      <c r="C5" s="61"/>
      <c r="D5" s="61"/>
      <c r="E5" s="61"/>
      <c r="F5" s="61"/>
      <c r="G5" s="61"/>
      <c r="H5" s="61"/>
    </row>
    <row r="6" spans="2:8" x14ac:dyDescent="0.2">
      <c r="B6" s="64" t="s">
        <v>119</v>
      </c>
      <c r="C6" s="61"/>
      <c r="D6" s="61"/>
      <c r="E6" s="61"/>
      <c r="F6" s="61"/>
      <c r="G6" s="61"/>
      <c r="H6" s="61"/>
    </row>
    <row r="7" spans="2:8" x14ac:dyDescent="0.2">
      <c r="B7" s="64" t="s">
        <v>120</v>
      </c>
      <c r="C7" s="61"/>
      <c r="D7" s="61"/>
      <c r="E7" s="61"/>
      <c r="F7" s="61"/>
      <c r="G7" s="61"/>
      <c r="H7" s="61"/>
    </row>
    <row r="8" spans="2:8" ht="34.5" customHeight="1" x14ac:dyDescent="0.2">
      <c r="B8" s="63" t="s">
        <v>121</v>
      </c>
      <c r="C8" s="61"/>
      <c r="D8" s="61"/>
      <c r="E8" s="61"/>
      <c r="F8" s="61"/>
      <c r="G8" s="61"/>
      <c r="H8" s="61"/>
    </row>
    <row r="9" spans="2:8" x14ac:dyDescent="0.2">
      <c r="B9" s="64" t="s">
        <v>122</v>
      </c>
      <c r="C9" s="61"/>
      <c r="D9" s="61"/>
      <c r="E9" s="61"/>
      <c r="F9" s="61"/>
      <c r="G9" s="61"/>
      <c r="H9" s="61"/>
    </row>
    <row r="10" spans="2:8" x14ac:dyDescent="0.2">
      <c r="B10" s="64" t="s">
        <v>123</v>
      </c>
      <c r="C10" s="61"/>
      <c r="D10" s="61"/>
      <c r="E10" s="61"/>
      <c r="F10" s="61"/>
      <c r="G10" s="61"/>
      <c r="H10" s="61"/>
    </row>
    <row r="11" spans="2:8" x14ac:dyDescent="0.2">
      <c r="B11" s="64" t="s">
        <v>124</v>
      </c>
      <c r="C11" s="61"/>
      <c r="D11" s="61"/>
      <c r="E11" s="61"/>
      <c r="F11" s="61"/>
      <c r="G11" s="61"/>
      <c r="H11" s="61"/>
    </row>
    <row r="12" spans="2:8" x14ac:dyDescent="0.2">
      <c r="B12" s="64" t="s">
        <v>125</v>
      </c>
      <c r="C12" s="61"/>
      <c r="D12" s="61"/>
      <c r="E12" s="61"/>
      <c r="F12" s="61"/>
      <c r="G12" s="61"/>
      <c r="H12" s="61"/>
    </row>
    <row r="13" spans="2:8" x14ac:dyDescent="0.2">
      <c r="B13" s="61"/>
      <c r="C13" s="61"/>
      <c r="D13" s="61"/>
      <c r="E13" s="61"/>
      <c r="F13" s="61"/>
      <c r="G13" s="61"/>
      <c r="H13" s="61"/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E96CB-3003-4E7A-B0A3-47001C9D17FC}">
  <sheetPr>
    <tabColor theme="0"/>
    <pageSetUpPr fitToPage="1"/>
  </sheetPr>
  <dimension ref="B1:AE125"/>
  <sheetViews>
    <sheetView zoomScaleNormal="100" zoomScalePageLayoutView="125" workbookViewId="0">
      <selection activeCell="Q20" sqref="Q20"/>
    </sheetView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1" spans="2:31" x14ac:dyDescent="0.2">
      <c r="V1" s="90"/>
      <c r="W1" s="90"/>
      <c r="X1" s="90"/>
      <c r="Y1" s="90"/>
      <c r="Z1" s="90"/>
      <c r="AA1" s="90"/>
    </row>
    <row r="2" spans="2:31" ht="15" customHeight="1" x14ac:dyDescent="0.2">
      <c r="B2" s="149" t="s">
        <v>195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92"/>
      <c r="V2" s="124" t="s">
        <v>178</v>
      </c>
      <c r="W2" s="52"/>
      <c r="X2" s="52"/>
      <c r="Y2" s="52"/>
      <c r="Z2" s="52"/>
      <c r="AA2" s="92"/>
      <c r="AB2" s="92"/>
      <c r="AC2" s="92"/>
      <c r="AD2" s="92"/>
      <c r="AE2" s="92"/>
    </row>
    <row r="3" spans="2:31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92"/>
      <c r="V3" s="52"/>
      <c r="W3" s="52"/>
      <c r="X3" s="52"/>
      <c r="Y3" s="52"/>
      <c r="Z3" s="52"/>
      <c r="AA3" s="92"/>
      <c r="AB3" s="92"/>
      <c r="AC3" s="92"/>
      <c r="AD3" s="92"/>
      <c r="AE3" s="92"/>
    </row>
    <row r="4" spans="2:31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92"/>
      <c r="V4" s="52"/>
      <c r="W4" s="52"/>
      <c r="X4" s="52"/>
      <c r="Y4" s="52"/>
      <c r="Z4" s="52"/>
      <c r="AA4" s="92"/>
      <c r="AB4" s="92"/>
      <c r="AC4" s="92"/>
      <c r="AD4" s="92"/>
      <c r="AE4" s="92"/>
    </row>
    <row r="5" spans="2:31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U5" s="92"/>
      <c r="V5" s="52"/>
      <c r="W5" s="52"/>
      <c r="X5" s="52"/>
      <c r="Y5" s="52"/>
      <c r="Z5" s="52"/>
      <c r="AA5" s="92"/>
      <c r="AB5" s="92"/>
      <c r="AC5" s="92"/>
      <c r="AD5" s="92"/>
      <c r="AE5" s="92"/>
    </row>
    <row r="6" spans="2:31" s="5" customFormat="1" ht="24.95" customHeight="1" x14ac:dyDescent="0.2">
      <c r="B6" s="3" t="s">
        <v>218</v>
      </c>
      <c r="C6" s="4"/>
      <c r="D6" s="4"/>
      <c r="E6" s="4"/>
      <c r="F6" s="4"/>
      <c r="G6" s="4"/>
      <c r="H6" s="4"/>
      <c r="I6" s="4"/>
      <c r="J6" s="4"/>
      <c r="K6" s="37"/>
      <c r="L6" s="37"/>
      <c r="U6" s="96"/>
      <c r="V6" s="120"/>
      <c r="W6" s="120"/>
      <c r="X6" s="120"/>
      <c r="Y6" s="120"/>
      <c r="Z6" s="120"/>
      <c r="AA6" s="96"/>
      <c r="AB6" s="96"/>
      <c r="AC6" s="96"/>
      <c r="AD6" s="96"/>
      <c r="AE6" s="96"/>
    </row>
    <row r="7" spans="2:31" ht="15" customHeight="1" x14ac:dyDescent="0.2">
      <c r="B7" s="159" t="s">
        <v>80</v>
      </c>
      <c r="C7" s="161" t="s">
        <v>34</v>
      </c>
      <c r="D7" s="161"/>
      <c r="E7" s="166" t="s">
        <v>16</v>
      </c>
      <c r="F7" s="166"/>
      <c r="G7" s="166"/>
      <c r="H7" s="166"/>
      <c r="I7" s="166"/>
      <c r="J7" s="166"/>
      <c r="K7" s="17"/>
      <c r="L7" s="17"/>
      <c r="U7" s="92"/>
      <c r="V7" s="52" t="s">
        <v>33</v>
      </c>
      <c r="W7" s="52"/>
      <c r="X7" s="52"/>
      <c r="Y7" s="52"/>
      <c r="Z7" s="52"/>
      <c r="AA7" s="92"/>
      <c r="AB7" s="92"/>
      <c r="AC7" s="92"/>
      <c r="AD7" s="92"/>
      <c r="AE7" s="92"/>
    </row>
    <row r="8" spans="2:31" ht="27" customHeight="1" x14ac:dyDescent="0.2">
      <c r="B8" s="160"/>
      <c r="C8" s="162"/>
      <c r="D8" s="162"/>
      <c r="E8" s="169" t="s">
        <v>81</v>
      </c>
      <c r="F8" s="169"/>
      <c r="G8" s="169" t="s">
        <v>82</v>
      </c>
      <c r="H8" s="169"/>
      <c r="I8" s="169" t="s">
        <v>83</v>
      </c>
      <c r="J8" s="169"/>
      <c r="K8" s="164"/>
      <c r="L8" s="164"/>
      <c r="U8" s="92"/>
      <c r="V8" s="52"/>
      <c r="W8" s="52"/>
      <c r="X8" s="52"/>
      <c r="Y8" s="52"/>
      <c r="Z8" s="52"/>
      <c r="AA8" s="92"/>
      <c r="AB8" s="92"/>
      <c r="AC8" s="92"/>
      <c r="AD8" s="92"/>
      <c r="AE8" s="92"/>
    </row>
    <row r="9" spans="2:31" ht="35.25" customHeight="1" x14ac:dyDescent="0.2">
      <c r="B9" s="6"/>
      <c r="C9" s="98" t="s">
        <v>189</v>
      </c>
      <c r="D9" s="7" t="s">
        <v>9</v>
      </c>
      <c r="E9" s="98" t="s">
        <v>189</v>
      </c>
      <c r="F9" s="7" t="s">
        <v>9</v>
      </c>
      <c r="G9" s="98" t="s">
        <v>189</v>
      </c>
      <c r="H9" s="7" t="s">
        <v>9</v>
      </c>
      <c r="I9" s="98" t="s">
        <v>189</v>
      </c>
      <c r="J9" s="7" t="s">
        <v>9</v>
      </c>
      <c r="K9" s="34"/>
      <c r="L9" s="25"/>
      <c r="U9" s="92"/>
      <c r="V9" s="52"/>
      <c r="W9" s="121" t="s">
        <v>81</v>
      </c>
      <c r="X9" s="121" t="s">
        <v>82</v>
      </c>
      <c r="Y9" s="121" t="s">
        <v>83</v>
      </c>
      <c r="Z9" s="121"/>
      <c r="AA9" s="92"/>
      <c r="AB9" s="92"/>
      <c r="AC9" s="92"/>
      <c r="AD9" s="92"/>
      <c r="AE9" s="92"/>
    </row>
    <row r="10" spans="2:31" x14ac:dyDescent="0.2">
      <c r="B10" s="1" t="s">
        <v>17</v>
      </c>
      <c r="C10" s="47">
        <f>$G$42</f>
        <v>119409</v>
      </c>
      <c r="D10" s="66">
        <v>1</v>
      </c>
      <c r="E10" s="47">
        <f>$G$39</f>
        <v>37195</v>
      </c>
      <c r="F10" s="67">
        <f>E10/$C$10</f>
        <v>0.31149243356865897</v>
      </c>
      <c r="G10" s="47">
        <f>$G$40</f>
        <v>66088</v>
      </c>
      <c r="H10" s="67">
        <f>G10/$C$10</f>
        <v>0.55345911949685533</v>
      </c>
      <c r="I10" s="47">
        <f>$G$41</f>
        <v>16126</v>
      </c>
      <c r="J10" s="67">
        <f>I10/$C$10</f>
        <v>0.13504844693448567</v>
      </c>
      <c r="K10" s="30"/>
      <c r="L10" s="18"/>
      <c r="N10" s="1" t="s">
        <v>57</v>
      </c>
      <c r="U10" s="92"/>
      <c r="V10" s="52" t="s">
        <v>18</v>
      </c>
      <c r="W10" s="122">
        <f>$E$11</f>
        <v>6476</v>
      </c>
      <c r="X10" s="122">
        <f>$G$11</f>
        <v>12820</v>
      </c>
      <c r="Y10" s="122">
        <f>$I$11</f>
        <v>2635</v>
      </c>
      <c r="Z10" s="122"/>
      <c r="AA10" s="92"/>
      <c r="AB10" s="92"/>
      <c r="AC10" s="92"/>
      <c r="AD10" s="92"/>
      <c r="AE10" s="92"/>
    </row>
    <row r="11" spans="2:31" x14ac:dyDescent="0.2">
      <c r="B11" s="1" t="s">
        <v>18</v>
      </c>
      <c r="C11" s="47">
        <f>$G$56</f>
        <v>21931</v>
      </c>
      <c r="D11" s="68">
        <v>1</v>
      </c>
      <c r="E11" s="47">
        <f>$G$53</f>
        <v>6476</v>
      </c>
      <c r="F11" s="46">
        <f>E11/$C$11</f>
        <v>0.29528977246819571</v>
      </c>
      <c r="G11" s="47">
        <f>$G$54</f>
        <v>12820</v>
      </c>
      <c r="H11" s="46">
        <f>G11/$C$11</f>
        <v>0.58456066754821945</v>
      </c>
      <c r="I11" s="47">
        <f>$G$55</f>
        <v>2635</v>
      </c>
      <c r="J11" s="46">
        <f>I11/$C$11</f>
        <v>0.12014955998358488</v>
      </c>
      <c r="K11" s="30"/>
      <c r="L11" s="18"/>
      <c r="U11" s="92"/>
      <c r="V11" s="52"/>
      <c r="W11" s="52"/>
      <c r="X11" s="52"/>
      <c r="Y11" s="52"/>
      <c r="Z11" s="52"/>
      <c r="AA11" s="92"/>
      <c r="AB11" s="92"/>
      <c r="AC11" s="92"/>
      <c r="AD11" s="92"/>
      <c r="AE11" s="92"/>
    </row>
    <row r="12" spans="2:31" ht="15" customHeight="1" x14ac:dyDescent="0.2">
      <c r="B12" s="12"/>
      <c r="C12" s="165" t="s">
        <v>28</v>
      </c>
      <c r="D12" s="165"/>
      <c r="E12" s="165"/>
      <c r="F12" s="165"/>
      <c r="G12" s="165"/>
      <c r="H12" s="165"/>
      <c r="I12" s="165"/>
      <c r="J12" s="165"/>
      <c r="K12" s="19"/>
      <c r="L12" s="19"/>
      <c r="U12" s="92"/>
      <c r="V12" s="91"/>
      <c r="W12" s="91"/>
      <c r="X12" s="91"/>
      <c r="Y12" s="91"/>
      <c r="Z12" s="91"/>
      <c r="AA12" s="92"/>
      <c r="AB12" s="92"/>
      <c r="AC12" s="92"/>
      <c r="AD12" s="92"/>
      <c r="AE12" s="92"/>
    </row>
    <row r="13" spans="2:31" ht="15" customHeight="1" x14ac:dyDescent="0.2">
      <c r="B13" s="1" t="s">
        <v>61</v>
      </c>
      <c r="C13" s="47">
        <f>$G$70</f>
        <v>4579</v>
      </c>
      <c r="D13" s="66">
        <v>1</v>
      </c>
      <c r="E13" s="47">
        <f>$G$67</f>
        <v>1528</v>
      </c>
      <c r="F13" s="67">
        <f>E13/$C$13</f>
        <v>0.33369731382397905</v>
      </c>
      <c r="G13" s="47">
        <f>$G$68</f>
        <v>2458</v>
      </c>
      <c r="H13" s="67">
        <f>G13/$C$13</f>
        <v>0.53679842760428043</v>
      </c>
      <c r="I13" s="47">
        <f>$G$69</f>
        <v>593</v>
      </c>
      <c r="J13" s="67">
        <f>I13/$C$13</f>
        <v>0.12950425857174055</v>
      </c>
      <c r="K13" s="30"/>
      <c r="L13" s="18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</row>
    <row r="14" spans="2:31" x14ac:dyDescent="0.2">
      <c r="B14" s="1" t="s">
        <v>19</v>
      </c>
      <c r="C14" s="47">
        <f>$G$84</f>
        <v>8709</v>
      </c>
      <c r="D14" s="66">
        <v>1</v>
      </c>
      <c r="E14" s="47">
        <f>$G$81</f>
        <v>2718</v>
      </c>
      <c r="F14" s="67">
        <f>E14/$C$14</f>
        <v>0.31209094040647606</v>
      </c>
      <c r="G14" s="47">
        <f>$G$82</f>
        <v>4973</v>
      </c>
      <c r="H14" s="67">
        <f>G14/$C$14</f>
        <v>0.57101848662303367</v>
      </c>
      <c r="I14" s="47">
        <f>$G$83</f>
        <v>1018</v>
      </c>
      <c r="J14" s="67">
        <f>I14/$C$14</f>
        <v>0.1168905729704903</v>
      </c>
      <c r="K14" s="30"/>
      <c r="L14" s="18"/>
      <c r="P14" s="1" t="s">
        <v>59</v>
      </c>
      <c r="R14" s="1" t="s">
        <v>22</v>
      </c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</row>
    <row r="15" spans="2:31" x14ac:dyDescent="0.2">
      <c r="B15" s="1" t="s">
        <v>20</v>
      </c>
      <c r="C15" s="47">
        <f>$G$98</f>
        <v>3926</v>
      </c>
      <c r="D15" s="66">
        <v>1</v>
      </c>
      <c r="E15" s="47">
        <f>$G$95</f>
        <v>962</v>
      </c>
      <c r="F15" s="67">
        <f>E15/$C$15</f>
        <v>0.24503311258278146</v>
      </c>
      <c r="G15" s="47">
        <f>$G$96</f>
        <v>2528</v>
      </c>
      <c r="H15" s="67">
        <f>G15/$C$15</f>
        <v>0.64391237901171672</v>
      </c>
      <c r="I15" s="47">
        <f>$G$97</f>
        <v>436</v>
      </c>
      <c r="J15" s="67">
        <f>I15/$C$15</f>
        <v>0.11105450840550178</v>
      </c>
      <c r="K15" s="30"/>
      <c r="L15" s="18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</row>
    <row r="16" spans="2:31" x14ac:dyDescent="0.2">
      <c r="B16" s="13" t="s">
        <v>21</v>
      </c>
      <c r="C16" s="28">
        <f>$G$112</f>
        <v>4717</v>
      </c>
      <c r="D16" s="68">
        <v>1</v>
      </c>
      <c r="E16" s="28">
        <f>$G$109</f>
        <v>1268</v>
      </c>
      <c r="F16" s="46">
        <f>E16/$C$16</f>
        <v>0.26881492474030105</v>
      </c>
      <c r="G16" s="28">
        <f>$G$110</f>
        <v>2861</v>
      </c>
      <c r="H16" s="46">
        <f>G16/$C$16</f>
        <v>0.60652957388170448</v>
      </c>
      <c r="I16" s="28">
        <f>$G$111</f>
        <v>588</v>
      </c>
      <c r="J16" s="46">
        <f>I16/$C$16</f>
        <v>0.12465550137799448</v>
      </c>
      <c r="K16" s="30"/>
      <c r="L16" s="18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</row>
    <row r="17" spans="2:31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7"/>
      <c r="L17" s="17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</row>
    <row r="18" spans="2:31" x14ac:dyDescent="0.2"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</row>
    <row r="20" spans="2:31" s="16" customFormat="1" ht="24.95" customHeight="1" x14ac:dyDescent="0.2">
      <c r="B20" s="3" t="s">
        <v>219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8"/>
      <c r="P20" s="38"/>
      <c r="Q20" s="38"/>
    </row>
    <row r="21" spans="2:31" ht="15" customHeight="1" x14ac:dyDescent="0.2">
      <c r="B21" s="159" t="s">
        <v>80</v>
      </c>
      <c r="C21" s="167" t="s">
        <v>34</v>
      </c>
      <c r="D21" s="167"/>
      <c r="E21" s="167"/>
      <c r="F21" s="166" t="s">
        <v>16</v>
      </c>
      <c r="G21" s="166"/>
      <c r="H21" s="166"/>
      <c r="I21" s="166"/>
      <c r="J21" s="166"/>
      <c r="K21" s="166"/>
      <c r="L21" s="166"/>
      <c r="M21" s="166"/>
      <c r="N21" s="166"/>
      <c r="O21" s="17"/>
      <c r="P21" s="17"/>
      <c r="Q21" s="17"/>
    </row>
    <row r="22" spans="2:31" ht="24.75" customHeight="1" x14ac:dyDescent="0.2">
      <c r="B22" s="160"/>
      <c r="C22" s="168"/>
      <c r="D22" s="168"/>
      <c r="E22" s="168"/>
      <c r="F22" s="163" t="s">
        <v>81</v>
      </c>
      <c r="G22" s="163"/>
      <c r="H22" s="163"/>
      <c r="I22" s="169" t="s">
        <v>82</v>
      </c>
      <c r="J22" s="169"/>
      <c r="K22" s="169"/>
      <c r="L22" s="169" t="s">
        <v>83</v>
      </c>
      <c r="M22" s="169"/>
      <c r="N22" s="169"/>
      <c r="O22" s="164"/>
      <c r="P22" s="164"/>
      <c r="Q22" s="164"/>
    </row>
    <row r="23" spans="2:31" ht="35.25" customHeight="1" x14ac:dyDescent="0.2">
      <c r="B23" s="6"/>
      <c r="C23" s="98" t="s">
        <v>189</v>
      </c>
      <c r="D23" s="99" t="s">
        <v>174</v>
      </c>
      <c r="E23" s="99" t="s">
        <v>175</v>
      </c>
      <c r="F23" s="98" t="s">
        <v>189</v>
      </c>
      <c r="G23" s="99" t="s">
        <v>174</v>
      </c>
      <c r="H23" s="99" t="s">
        <v>175</v>
      </c>
      <c r="I23" s="98" t="s">
        <v>189</v>
      </c>
      <c r="J23" s="99" t="s">
        <v>174</v>
      </c>
      <c r="K23" s="99" t="s">
        <v>175</v>
      </c>
      <c r="L23" s="98" t="s">
        <v>189</v>
      </c>
      <c r="M23" s="99" t="s">
        <v>174</v>
      </c>
      <c r="N23" s="99" t="s">
        <v>175</v>
      </c>
      <c r="O23" s="34"/>
      <c r="P23" s="25"/>
      <c r="Q23" s="25"/>
      <c r="W23" s="1" t="s">
        <v>57</v>
      </c>
    </row>
    <row r="24" spans="2:31" x14ac:dyDescent="0.2">
      <c r="B24" s="1" t="s">
        <v>17</v>
      </c>
      <c r="C24" s="47">
        <f>$G$42</f>
        <v>119409</v>
      </c>
      <c r="D24" s="19">
        <f>G42-F42</f>
        <v>401</v>
      </c>
      <c r="E24" s="18">
        <f>(G42-F42)/F42</f>
        <v>3.3695213767141706E-3</v>
      </c>
      <c r="F24" s="47">
        <f>$G$39</f>
        <v>37195</v>
      </c>
      <c r="G24" s="19">
        <f>G39-F39</f>
        <v>-151</v>
      </c>
      <c r="H24" s="18">
        <f>(G39-F39)/F39</f>
        <v>-4.0432710330423607E-3</v>
      </c>
      <c r="I24" s="47">
        <f>$G$40</f>
        <v>66088</v>
      </c>
      <c r="J24" s="19">
        <f>G40-F40</f>
        <v>352</v>
      </c>
      <c r="K24" s="18">
        <f>(G40-F40)/F40</f>
        <v>5.3547523427041497E-3</v>
      </c>
      <c r="L24" s="47">
        <f>$G$41</f>
        <v>16126</v>
      </c>
      <c r="M24" s="19">
        <f>G41-F41</f>
        <v>200</v>
      </c>
      <c r="N24" s="18">
        <f>(G41-F41)/F41</f>
        <v>1.2558081125204068E-2</v>
      </c>
      <c r="O24" s="19"/>
      <c r="P24" s="69"/>
      <c r="Q24" s="70"/>
    </row>
    <row r="25" spans="2:31" x14ac:dyDescent="0.2">
      <c r="B25" s="1" t="s">
        <v>18</v>
      </c>
      <c r="C25" s="47">
        <f>$G$56</f>
        <v>21931</v>
      </c>
      <c r="D25" s="19">
        <f>G56-F56</f>
        <v>-135</v>
      </c>
      <c r="E25" s="18">
        <f>(G56-F56)/F56</f>
        <v>-6.1180096075410129E-3</v>
      </c>
      <c r="F25" s="47">
        <f>$G$53</f>
        <v>6476</v>
      </c>
      <c r="G25" s="19">
        <f>G53-F53</f>
        <v>-129</v>
      </c>
      <c r="H25" s="18">
        <f>(G53-F53)/F53</f>
        <v>-1.9530658591975777E-2</v>
      </c>
      <c r="I25" s="47">
        <f>$G$54</f>
        <v>12820</v>
      </c>
      <c r="J25" s="19">
        <f>G54-F54</f>
        <v>0</v>
      </c>
      <c r="K25" s="18">
        <f>(G54-F54)/F54</f>
        <v>0</v>
      </c>
      <c r="L25" s="47">
        <f>$G$55</f>
        <v>2635</v>
      </c>
      <c r="M25" s="19">
        <f>G55-F55</f>
        <v>-6</v>
      </c>
      <c r="N25" s="18">
        <f>(G55-F55)/F55</f>
        <v>-2.2718667171525938E-3</v>
      </c>
      <c r="O25" s="19"/>
      <c r="P25" s="69"/>
      <c r="Q25" s="70"/>
    </row>
    <row r="26" spans="2:31" ht="15" customHeight="1" x14ac:dyDescent="0.2">
      <c r="C26" s="165" t="s">
        <v>28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9"/>
      <c r="P26" s="19"/>
      <c r="Q26" s="19"/>
    </row>
    <row r="27" spans="2:31" ht="15" customHeight="1" x14ac:dyDescent="0.2">
      <c r="B27" s="1" t="s">
        <v>61</v>
      </c>
      <c r="C27" s="47">
        <f>$G$70</f>
        <v>4579</v>
      </c>
      <c r="D27" s="19">
        <f>G70-F70</f>
        <v>-71</v>
      </c>
      <c r="E27" s="18">
        <f>(G70-F70)/F70</f>
        <v>-1.5268817204301075E-2</v>
      </c>
      <c r="F27" s="47">
        <f>$G$67</f>
        <v>1528</v>
      </c>
      <c r="G27" s="19">
        <f>G67-F67</f>
        <v>-74</v>
      </c>
      <c r="H27" s="18">
        <f>(G67-F67)/F67</f>
        <v>-4.6192259675405745E-2</v>
      </c>
      <c r="I27" s="47">
        <f>$G$68</f>
        <v>2458</v>
      </c>
      <c r="J27" s="19">
        <f>G68-F68</f>
        <v>0</v>
      </c>
      <c r="K27" s="18">
        <f>(G68-F68)/F68</f>
        <v>0</v>
      </c>
      <c r="L27" s="47">
        <f>$G$69</f>
        <v>593</v>
      </c>
      <c r="M27" s="19">
        <f>G69-F69</f>
        <v>3</v>
      </c>
      <c r="N27" s="18">
        <f>(G69-F69)/F69</f>
        <v>5.084745762711864E-3</v>
      </c>
      <c r="O27" s="19"/>
      <c r="P27" s="69"/>
      <c r="Q27" s="70"/>
    </row>
    <row r="28" spans="2:31" x14ac:dyDescent="0.2">
      <c r="B28" s="1" t="s">
        <v>19</v>
      </c>
      <c r="C28" s="47">
        <f>$G$84</f>
        <v>8709</v>
      </c>
      <c r="D28" s="19">
        <f>G84-F84</f>
        <v>21</v>
      </c>
      <c r="E28" s="18">
        <f>(G84-F84)/F84</f>
        <v>2.4171270718232043E-3</v>
      </c>
      <c r="F28" s="47">
        <f>$G$81</f>
        <v>2718</v>
      </c>
      <c r="G28" s="19">
        <f>G81-F81</f>
        <v>-17</v>
      </c>
      <c r="H28" s="18">
        <f>(G81-F81)/F81</f>
        <v>-6.2157221206581353E-3</v>
      </c>
      <c r="I28" s="47">
        <f>$G$82</f>
        <v>4973</v>
      </c>
      <c r="J28" s="19">
        <f>G82-F82</f>
        <v>34</v>
      </c>
      <c r="K28" s="18">
        <f>(G82-F82)/F82</f>
        <v>6.8839846122696899E-3</v>
      </c>
      <c r="L28" s="47">
        <f>$G$83</f>
        <v>1018</v>
      </c>
      <c r="M28" s="19">
        <f>G83-F83</f>
        <v>4</v>
      </c>
      <c r="N28" s="18">
        <f>(G83-F83)/F83</f>
        <v>3.9447731755424065E-3</v>
      </c>
      <c r="O28" s="19"/>
      <c r="P28" s="69"/>
      <c r="Q28" s="70"/>
    </row>
    <row r="29" spans="2:31" x14ac:dyDescent="0.2">
      <c r="B29" s="1" t="s">
        <v>20</v>
      </c>
      <c r="C29" s="47">
        <f>$G$98</f>
        <v>3926</v>
      </c>
      <c r="D29" s="19">
        <f>G98-F98</f>
        <v>-3</v>
      </c>
      <c r="E29" s="18">
        <f>(G98-F98)/F98</f>
        <v>-7.6355306693815222E-4</v>
      </c>
      <c r="F29" s="47">
        <f>$G$95</f>
        <v>962</v>
      </c>
      <c r="G29" s="19">
        <f>G95-F95</f>
        <v>-21</v>
      </c>
      <c r="H29" s="18">
        <f>(G95-F95)/F95</f>
        <v>-2.1363173957273652E-2</v>
      </c>
      <c r="I29" s="47">
        <f>$G$96</f>
        <v>2528</v>
      </c>
      <c r="J29" s="19">
        <f>G96-F96</f>
        <v>15</v>
      </c>
      <c r="K29" s="18">
        <f>(G96-F96)/F96</f>
        <v>5.9689614007162753E-3</v>
      </c>
      <c r="L29" s="47">
        <f>$G$97</f>
        <v>436</v>
      </c>
      <c r="M29" s="19">
        <f>G97-F97</f>
        <v>3</v>
      </c>
      <c r="N29" s="18">
        <f>(G97-F97)/F97</f>
        <v>6.9284064665127024E-3</v>
      </c>
      <c r="O29" s="19"/>
      <c r="P29" s="69"/>
      <c r="Q29" s="70"/>
    </row>
    <row r="30" spans="2:31" x14ac:dyDescent="0.2">
      <c r="B30" s="13" t="s">
        <v>21</v>
      </c>
      <c r="C30" s="28">
        <f>$G$112</f>
        <v>4717</v>
      </c>
      <c r="D30" s="19">
        <f>G112-F112</f>
        <v>-82</v>
      </c>
      <c r="E30" s="18">
        <f>(G112-F112)/F112</f>
        <v>-1.7086893102729737E-2</v>
      </c>
      <c r="F30" s="28">
        <f>$G$109</f>
        <v>1268</v>
      </c>
      <c r="G30" s="19">
        <f>G109-F109</f>
        <v>-17</v>
      </c>
      <c r="H30" s="18">
        <f>(G109-F109)/F109</f>
        <v>-1.3229571984435798E-2</v>
      </c>
      <c r="I30" s="28">
        <f>$G$110</f>
        <v>2861</v>
      </c>
      <c r="J30" s="19">
        <f>G110-F110</f>
        <v>-49</v>
      </c>
      <c r="K30" s="18">
        <f>(G110-F110)/F110</f>
        <v>-1.683848797250859E-2</v>
      </c>
      <c r="L30" s="28">
        <f>$G$111</f>
        <v>588</v>
      </c>
      <c r="M30" s="45">
        <f>G111-F111</f>
        <v>-16</v>
      </c>
      <c r="N30" s="46">
        <f>(G111-F111)/F111</f>
        <v>-2.6490066225165563E-2</v>
      </c>
      <c r="O30" s="19"/>
      <c r="P30" s="69"/>
      <c r="Q30" s="70"/>
      <c r="S30" s="1" t="s">
        <v>22</v>
      </c>
    </row>
    <row r="31" spans="2:31" ht="24.95" customHeight="1" x14ac:dyDescent="0.2">
      <c r="B31" s="22" t="s">
        <v>55</v>
      </c>
      <c r="C31" s="15"/>
      <c r="D31" s="15"/>
      <c r="E31" s="15"/>
      <c r="F31" s="15"/>
      <c r="G31" s="15"/>
      <c r="H31" s="15"/>
      <c r="I31" s="48"/>
      <c r="J31" s="15"/>
      <c r="K31" s="15"/>
      <c r="L31" s="15"/>
      <c r="O31" s="17"/>
      <c r="P31" s="17"/>
      <c r="Q31" s="17"/>
    </row>
    <row r="33" spans="2:20" x14ac:dyDescent="0.2">
      <c r="B33" s="149" t="s">
        <v>252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</row>
    <row r="34" spans="2:20" x14ac:dyDescent="0.2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2:20" x14ac:dyDescent="0.2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</row>
    <row r="37" spans="2:20" s="92" customFormat="1" ht="24.95" customHeight="1" x14ac:dyDescent="0.2">
      <c r="B37" s="94" t="s">
        <v>253</v>
      </c>
      <c r="K37" s="91"/>
      <c r="L37" s="91"/>
    </row>
    <row r="38" spans="2:20" s="92" customFormat="1" ht="25.5" x14ac:dyDescent="0.2">
      <c r="B38" s="97" t="s">
        <v>24</v>
      </c>
      <c r="C38" s="106">
        <v>2017</v>
      </c>
      <c r="D38" s="106">
        <v>2018</v>
      </c>
      <c r="E38" s="106">
        <v>2019</v>
      </c>
      <c r="F38" s="106">
        <v>2020</v>
      </c>
      <c r="G38" s="106">
        <v>2021</v>
      </c>
      <c r="H38" s="99" t="s">
        <v>179</v>
      </c>
      <c r="I38" s="99" t="s">
        <v>180</v>
      </c>
      <c r="K38" s="107"/>
      <c r="L38" s="108"/>
    </row>
    <row r="39" spans="2:20" s="92" customFormat="1" x14ac:dyDescent="0.2">
      <c r="B39" s="91" t="s">
        <v>81</v>
      </c>
      <c r="C39" s="36">
        <f>'[1]2. Rete distributiva'!C4</f>
        <v>38564</v>
      </c>
      <c r="D39" s="36">
        <f>'[1]2. Rete distributiva'!D4</f>
        <v>38121</v>
      </c>
      <c r="E39" s="36">
        <f>'[1]2. Rete distributiva'!E4</f>
        <v>37488</v>
      </c>
      <c r="F39" s="36">
        <f>'[1]2. Rete distributiva'!F4</f>
        <v>37346</v>
      </c>
      <c r="G39" s="36">
        <f>'[1]2. Rete distributiva'!G4</f>
        <v>37195</v>
      </c>
      <c r="H39" s="36">
        <f>G39-C39</f>
        <v>-1369</v>
      </c>
      <c r="I39" s="35">
        <f>(G39-C39)/C39</f>
        <v>-3.549942951975936E-2</v>
      </c>
    </row>
    <row r="40" spans="2:20" s="92" customFormat="1" x14ac:dyDescent="0.2">
      <c r="B40" s="91" t="s">
        <v>82</v>
      </c>
      <c r="C40" s="36">
        <f>'[1]2. Rete distributiva'!C5</f>
        <v>69560</v>
      </c>
      <c r="D40" s="36">
        <f>'[1]2. Rete distributiva'!D5</f>
        <v>68604</v>
      </c>
      <c r="E40" s="36">
        <f>'[1]2. Rete distributiva'!E5</f>
        <v>66813</v>
      </c>
      <c r="F40" s="36">
        <f>'[1]2. Rete distributiva'!F5</f>
        <v>65736</v>
      </c>
      <c r="G40" s="36">
        <f>'[1]2. Rete distributiva'!G5</f>
        <v>66088</v>
      </c>
      <c r="H40" s="36">
        <f>G40-C40</f>
        <v>-3472</v>
      </c>
      <c r="I40" s="35">
        <f>(G40-C40)/C40</f>
        <v>-4.9913743530764811E-2</v>
      </c>
    </row>
    <row r="41" spans="2:20" s="92" customFormat="1" x14ac:dyDescent="0.2">
      <c r="B41" s="91" t="s">
        <v>83</v>
      </c>
      <c r="C41" s="36">
        <f>'[1]2. Rete distributiva'!C6</f>
        <v>15251</v>
      </c>
      <c r="D41" s="36">
        <f>'[1]2. Rete distributiva'!D6</f>
        <v>15502</v>
      </c>
      <c r="E41" s="36">
        <f>'[1]2. Rete distributiva'!E6</f>
        <v>15739</v>
      </c>
      <c r="F41" s="36">
        <f>'[1]2. Rete distributiva'!F6</f>
        <v>15926</v>
      </c>
      <c r="G41" s="36">
        <f>'[1]2. Rete distributiva'!G6</f>
        <v>16126</v>
      </c>
      <c r="H41" s="36">
        <f>G41-C41</f>
        <v>875</v>
      </c>
      <c r="I41" s="35">
        <f>(G41-C41)/C41</f>
        <v>5.7373286997573929E-2</v>
      </c>
    </row>
    <row r="42" spans="2:20" s="92" customFormat="1" x14ac:dyDescent="0.2">
      <c r="B42" s="109" t="s">
        <v>84</v>
      </c>
      <c r="C42" s="21">
        <f t="shared" ref="C42" si="0">SUM(C39:C41)</f>
        <v>123375</v>
      </c>
      <c r="D42" s="21">
        <f t="shared" ref="D42:G42" si="1">SUM(D39:D41)</f>
        <v>122227</v>
      </c>
      <c r="E42" s="21">
        <f t="shared" si="1"/>
        <v>120040</v>
      </c>
      <c r="F42" s="21">
        <f t="shared" si="1"/>
        <v>119008</v>
      </c>
      <c r="G42" s="21">
        <f t="shared" si="1"/>
        <v>119409</v>
      </c>
      <c r="H42" s="21">
        <f>G42-C42</f>
        <v>-3966</v>
      </c>
      <c r="I42" s="110">
        <f>(G42-C42)/C42</f>
        <v>-3.2145896656534952E-2</v>
      </c>
      <c r="K42" s="119"/>
    </row>
    <row r="43" spans="2:20" s="92" customFormat="1" ht="24.95" customHeight="1" x14ac:dyDescent="0.2">
      <c r="B43" s="111" t="s">
        <v>55</v>
      </c>
      <c r="C43" s="33"/>
      <c r="D43" s="33"/>
      <c r="E43" s="33"/>
      <c r="F43" s="33"/>
      <c r="G43" s="33"/>
      <c r="H43" s="33"/>
      <c r="I43" s="112"/>
      <c r="K43" s="36"/>
      <c r="L43" s="35"/>
    </row>
    <row r="44" spans="2:20" s="92" customFormat="1" x14ac:dyDescent="0.2">
      <c r="B44" s="91"/>
      <c r="C44" s="35"/>
      <c r="D44" s="35"/>
      <c r="E44" s="35"/>
      <c r="F44" s="35"/>
      <c r="G44" s="35"/>
      <c r="H44" s="36"/>
      <c r="I44" s="35"/>
      <c r="K44" s="36"/>
      <c r="L44" s="35"/>
    </row>
    <row r="45" spans="2:20" s="92" customFormat="1" x14ac:dyDescent="0.2">
      <c r="B45" s="52"/>
      <c r="C45" s="52">
        <v>2017</v>
      </c>
      <c r="D45" s="52">
        <v>2018</v>
      </c>
      <c r="E45" s="52">
        <v>2019</v>
      </c>
      <c r="F45" s="52">
        <v>2020</v>
      </c>
      <c r="G45" s="136">
        <v>2021</v>
      </c>
      <c r="H45" s="122"/>
      <c r="I45" s="35"/>
      <c r="K45" s="36"/>
      <c r="L45" s="35"/>
    </row>
    <row r="46" spans="2:20" s="92" customFormat="1" x14ac:dyDescent="0.2">
      <c r="B46" s="52" t="s">
        <v>81</v>
      </c>
      <c r="C46" s="122">
        <f t="shared" ref="C46:E46" si="2">C39/$C$39*100</f>
        <v>100</v>
      </c>
      <c r="D46" s="122">
        <f t="shared" si="2"/>
        <v>98.851260242713408</v>
      </c>
      <c r="E46" s="122">
        <f t="shared" si="2"/>
        <v>97.209833004875009</v>
      </c>
      <c r="F46" s="122">
        <f>F39/$C$39*100</f>
        <v>96.841613940462608</v>
      </c>
      <c r="G46" s="122">
        <f>G39/$C$39*100</f>
        <v>96.450057048024064</v>
      </c>
      <c r="H46" s="122"/>
      <c r="I46" s="35"/>
      <c r="K46" s="36"/>
      <c r="L46" s="35"/>
    </row>
    <row r="47" spans="2:20" s="92" customFormat="1" x14ac:dyDescent="0.2">
      <c r="B47" s="52" t="s">
        <v>82</v>
      </c>
      <c r="C47" s="122">
        <f t="shared" ref="C47:E47" si="3">C40/$C$40*100</f>
        <v>100</v>
      </c>
      <c r="D47" s="122">
        <f t="shared" si="3"/>
        <v>98.625646923519255</v>
      </c>
      <c r="E47" s="122">
        <f t="shared" si="3"/>
        <v>96.050891316848762</v>
      </c>
      <c r="F47" s="122">
        <f>F40/$C$40*100</f>
        <v>94.50258769407705</v>
      </c>
      <c r="G47" s="122">
        <f>G40/$C$40*100</f>
        <v>95.00862564692352</v>
      </c>
      <c r="H47" s="122"/>
      <c r="I47" s="35"/>
      <c r="K47" s="36"/>
      <c r="L47" s="35"/>
    </row>
    <row r="48" spans="2:20" s="92" customFormat="1" x14ac:dyDescent="0.2">
      <c r="B48" s="52" t="s">
        <v>83</v>
      </c>
      <c r="C48" s="122">
        <f t="shared" ref="C48:E48" si="4">C41/$C$41*100</f>
        <v>100</v>
      </c>
      <c r="D48" s="122">
        <f t="shared" si="4"/>
        <v>101.64579371844469</v>
      </c>
      <c r="E48" s="122">
        <f t="shared" si="4"/>
        <v>103.19979017769327</v>
      </c>
      <c r="F48" s="122">
        <f>F41/$C$41*100</f>
        <v>104.42593928266999</v>
      </c>
      <c r="G48" s="122">
        <f>G41/$C$41*100</f>
        <v>105.73732869975738</v>
      </c>
      <c r="H48" s="122"/>
      <c r="I48" s="35"/>
      <c r="K48" s="36"/>
      <c r="L48" s="35"/>
    </row>
    <row r="49" spans="2:12" s="92" customFormat="1" x14ac:dyDescent="0.2">
      <c r="B49" s="105"/>
      <c r="C49" s="35"/>
      <c r="D49" s="35"/>
      <c r="E49" s="35"/>
      <c r="F49" s="35"/>
      <c r="G49" s="35"/>
      <c r="H49" s="36"/>
      <c r="I49" s="35"/>
      <c r="K49" s="36"/>
      <c r="L49" s="35"/>
    </row>
    <row r="50" spans="2:12" s="92" customFormat="1" x14ac:dyDescent="0.2">
      <c r="K50" s="91"/>
      <c r="L50" s="91"/>
    </row>
    <row r="51" spans="2:12" s="92" customFormat="1" ht="24.95" customHeight="1" x14ac:dyDescent="0.2">
      <c r="B51" s="94" t="s">
        <v>254</v>
      </c>
      <c r="K51" s="91"/>
      <c r="L51" s="91"/>
    </row>
    <row r="52" spans="2:12" s="92" customFormat="1" ht="25.5" x14ac:dyDescent="0.2">
      <c r="B52" s="97" t="s">
        <v>30</v>
      </c>
      <c r="C52" s="106">
        <v>2017</v>
      </c>
      <c r="D52" s="106">
        <v>2018</v>
      </c>
      <c r="E52" s="106">
        <v>2019</v>
      </c>
      <c r="F52" s="106">
        <v>2020</v>
      </c>
      <c r="G52" s="106">
        <v>2021</v>
      </c>
      <c r="H52" s="99" t="s">
        <v>179</v>
      </c>
      <c r="I52" s="99" t="s">
        <v>180</v>
      </c>
      <c r="K52" s="107"/>
      <c r="L52" s="108"/>
    </row>
    <row r="53" spans="2:12" s="92" customFormat="1" x14ac:dyDescent="0.2">
      <c r="B53" s="91" t="s">
        <v>81</v>
      </c>
      <c r="C53" s="36">
        <f>'[1]2. Rete distributiva'!C13</f>
        <v>6971</v>
      </c>
      <c r="D53" s="36">
        <f>'[1]2. Rete distributiva'!D13</f>
        <v>6795</v>
      </c>
      <c r="E53" s="36">
        <f>'[1]2. Rete distributiva'!E13</f>
        <v>6636</v>
      </c>
      <c r="F53" s="36">
        <f>'[1]2. Rete distributiva'!F13</f>
        <v>6605</v>
      </c>
      <c r="G53" s="36">
        <f>'[1]2. Rete distributiva'!G13</f>
        <v>6476</v>
      </c>
      <c r="H53" s="36">
        <f>G53-C53</f>
        <v>-495</v>
      </c>
      <c r="I53" s="35">
        <f>(G53-C53)/C53</f>
        <v>-7.1008463635059527E-2</v>
      </c>
      <c r="K53" s="119"/>
      <c r="L53" s="9"/>
    </row>
    <row r="54" spans="2:12" s="92" customFormat="1" x14ac:dyDescent="0.2">
      <c r="B54" s="91" t="s">
        <v>82</v>
      </c>
      <c r="C54" s="36">
        <f>'[1]2. Rete distributiva'!C14</f>
        <v>13734</v>
      </c>
      <c r="D54" s="36">
        <f>'[1]2. Rete distributiva'!D14</f>
        <v>13547</v>
      </c>
      <c r="E54" s="36">
        <f>'[1]2. Rete distributiva'!E14</f>
        <v>13083</v>
      </c>
      <c r="F54" s="36">
        <f>'[1]2. Rete distributiva'!F14</f>
        <v>12820</v>
      </c>
      <c r="G54" s="36">
        <f>'[1]2. Rete distributiva'!G14</f>
        <v>12820</v>
      </c>
      <c r="H54" s="36">
        <f>G54-C54</f>
        <v>-914</v>
      </c>
      <c r="I54" s="35">
        <f>(G54-C54)/C54</f>
        <v>-6.6550167467598662E-2</v>
      </c>
      <c r="K54" s="119"/>
      <c r="L54" s="9"/>
    </row>
    <row r="55" spans="2:12" s="92" customFormat="1" x14ac:dyDescent="0.2">
      <c r="B55" s="91" t="s">
        <v>83</v>
      </c>
      <c r="C55" s="36">
        <f>'[1]2. Rete distributiva'!C15</f>
        <v>2596</v>
      </c>
      <c r="D55" s="36">
        <f>'[1]2. Rete distributiva'!D15</f>
        <v>2608</v>
      </c>
      <c r="E55" s="36">
        <f>'[1]2. Rete distributiva'!E15</f>
        <v>2625</v>
      </c>
      <c r="F55" s="36">
        <f>'[1]2. Rete distributiva'!F15</f>
        <v>2641</v>
      </c>
      <c r="G55" s="36">
        <f>'[1]2. Rete distributiva'!G15</f>
        <v>2635</v>
      </c>
      <c r="H55" s="36">
        <f>G55-C55</f>
        <v>39</v>
      </c>
      <c r="I55" s="35">
        <f>(G55-C55)/C55</f>
        <v>1.5023112480739599E-2</v>
      </c>
    </row>
    <row r="56" spans="2:12" s="92" customFormat="1" x14ac:dyDescent="0.2">
      <c r="B56" s="109" t="s">
        <v>84</v>
      </c>
      <c r="C56" s="21">
        <f t="shared" ref="C56" si="5">SUM(C53:C55)</f>
        <v>23301</v>
      </c>
      <c r="D56" s="21">
        <f t="shared" ref="D56:G56" si="6">SUM(D53:D55)</f>
        <v>22950</v>
      </c>
      <c r="E56" s="21">
        <f t="shared" si="6"/>
        <v>22344</v>
      </c>
      <c r="F56" s="21">
        <f t="shared" si="6"/>
        <v>22066</v>
      </c>
      <c r="G56" s="21">
        <f t="shared" si="6"/>
        <v>21931</v>
      </c>
      <c r="H56" s="21">
        <f>G56-C56</f>
        <v>-1370</v>
      </c>
      <c r="I56" s="110">
        <f>(G56-C56)/C56</f>
        <v>-5.8795759838633534E-2</v>
      </c>
      <c r="K56" s="119"/>
    </row>
    <row r="57" spans="2:12" s="92" customFormat="1" ht="24.95" customHeight="1" x14ac:dyDescent="0.2">
      <c r="B57" s="111" t="s">
        <v>55</v>
      </c>
      <c r="C57" s="33"/>
      <c r="D57" s="33"/>
      <c r="E57" s="33"/>
      <c r="F57" s="33"/>
      <c r="G57" s="33"/>
      <c r="H57" s="33"/>
      <c r="I57" s="112"/>
      <c r="K57" s="36"/>
      <c r="L57" s="35"/>
    </row>
    <row r="58" spans="2:12" s="92" customFormat="1" x14ac:dyDescent="0.2">
      <c r="B58" s="91"/>
      <c r="C58" s="36"/>
      <c r="D58" s="36"/>
      <c r="E58" s="36"/>
      <c r="F58" s="36"/>
      <c r="G58" s="36"/>
      <c r="H58" s="36"/>
      <c r="I58" s="35"/>
      <c r="K58" s="36"/>
      <c r="L58" s="35"/>
    </row>
    <row r="59" spans="2:12" s="92" customFormat="1" x14ac:dyDescent="0.2">
      <c r="B59" s="52"/>
      <c r="C59" s="52">
        <v>2017</v>
      </c>
      <c r="D59" s="52">
        <v>2018</v>
      </c>
      <c r="E59" s="52">
        <v>2019</v>
      </c>
      <c r="F59" s="52">
        <v>2020</v>
      </c>
      <c r="G59" s="136">
        <v>2021</v>
      </c>
      <c r="H59" s="122"/>
      <c r="I59" s="35"/>
      <c r="K59" s="36"/>
      <c r="L59" s="35"/>
    </row>
    <row r="60" spans="2:12" s="92" customFormat="1" x14ac:dyDescent="0.2">
      <c r="B60" s="52" t="s">
        <v>81</v>
      </c>
      <c r="C60" s="122">
        <f t="shared" ref="C60:E60" si="7">C53/$C$53*100</f>
        <v>100</v>
      </c>
      <c r="D60" s="122">
        <f t="shared" si="7"/>
        <v>97.475254626308995</v>
      </c>
      <c r="E60" s="122">
        <f t="shared" si="7"/>
        <v>95.194376703485872</v>
      </c>
      <c r="F60" s="122">
        <f>F53/$C$53*100</f>
        <v>94.749677234256197</v>
      </c>
      <c r="G60" s="122">
        <f>G53/$C$53*100</f>
        <v>92.899153636494049</v>
      </c>
      <c r="H60" s="122"/>
      <c r="I60" s="35"/>
      <c r="K60" s="36"/>
      <c r="L60" s="35"/>
    </row>
    <row r="61" spans="2:12" s="92" customFormat="1" x14ac:dyDescent="0.2">
      <c r="B61" s="52" t="s">
        <v>82</v>
      </c>
      <c r="C61" s="122">
        <f t="shared" ref="C61:E61" si="8">C54/$C$54*100</f>
        <v>100</v>
      </c>
      <c r="D61" s="122">
        <f t="shared" si="8"/>
        <v>98.638415610892665</v>
      </c>
      <c r="E61" s="122">
        <f t="shared" si="8"/>
        <v>95.259938837920487</v>
      </c>
      <c r="F61" s="122">
        <f>F54/$C$54*100</f>
        <v>93.34498325324013</v>
      </c>
      <c r="G61" s="122">
        <f>G54/$C$54*100</f>
        <v>93.34498325324013</v>
      </c>
      <c r="H61" s="122"/>
      <c r="I61" s="35"/>
      <c r="K61" s="36"/>
      <c r="L61" s="35"/>
    </row>
    <row r="62" spans="2:12" s="92" customFormat="1" x14ac:dyDescent="0.2">
      <c r="B62" s="52" t="s">
        <v>83</v>
      </c>
      <c r="C62" s="122">
        <f t="shared" ref="C62:E62" si="9">C55/$C$55*100</f>
        <v>100</v>
      </c>
      <c r="D62" s="122">
        <f t="shared" si="9"/>
        <v>100.462249614792</v>
      </c>
      <c r="E62" s="122">
        <f t="shared" si="9"/>
        <v>101.11710323574729</v>
      </c>
      <c r="F62" s="122">
        <f>F55/$C$55*100</f>
        <v>101.73343605546997</v>
      </c>
      <c r="G62" s="122">
        <f>G55/$C$55*100</f>
        <v>101.50231124807397</v>
      </c>
      <c r="H62" s="122"/>
      <c r="I62" s="35"/>
      <c r="K62" s="36"/>
      <c r="L62" s="35"/>
    </row>
    <row r="63" spans="2:12" s="92" customFormat="1" x14ac:dyDescent="0.2">
      <c r="B63" s="91"/>
      <c r="C63" s="36"/>
      <c r="D63" s="36"/>
      <c r="E63" s="36"/>
      <c r="F63" s="36"/>
      <c r="G63" s="36"/>
      <c r="H63" s="36"/>
      <c r="I63" s="35"/>
      <c r="K63" s="36"/>
      <c r="L63" s="35"/>
    </row>
    <row r="64" spans="2:12" s="92" customFormat="1" x14ac:dyDescent="0.2">
      <c r="K64" s="91"/>
      <c r="L64" s="91"/>
    </row>
    <row r="65" spans="2:12" s="92" customFormat="1" ht="24.95" customHeight="1" x14ac:dyDescent="0.2">
      <c r="B65" s="94" t="s">
        <v>255</v>
      </c>
      <c r="K65" s="91"/>
      <c r="L65" s="91"/>
    </row>
    <row r="66" spans="2:12" s="92" customFormat="1" ht="25.5" x14ac:dyDescent="0.2">
      <c r="B66" s="97" t="s">
        <v>60</v>
      </c>
      <c r="C66" s="106">
        <v>2017</v>
      </c>
      <c r="D66" s="106">
        <v>2018</v>
      </c>
      <c r="E66" s="106">
        <v>2019</v>
      </c>
      <c r="F66" s="106">
        <v>2020</v>
      </c>
      <c r="G66" s="106">
        <v>2021</v>
      </c>
      <c r="H66" s="99" t="s">
        <v>179</v>
      </c>
      <c r="I66" s="99" t="s">
        <v>180</v>
      </c>
      <c r="K66" s="107"/>
      <c r="L66" s="108"/>
    </row>
    <row r="67" spans="2:12" s="92" customFormat="1" x14ac:dyDescent="0.2">
      <c r="B67" s="91" t="s">
        <v>81</v>
      </c>
      <c r="C67" s="36">
        <f>'[1]2. Rete distributiva'!C21</f>
        <v>1674</v>
      </c>
      <c r="D67" s="36">
        <f>'[1]2. Rete distributiva'!D21</f>
        <v>1657</v>
      </c>
      <c r="E67" s="36">
        <f>'[1]2. Rete distributiva'!E21</f>
        <v>1624</v>
      </c>
      <c r="F67" s="36">
        <f>'[1]2. Rete distributiva'!F21</f>
        <v>1602</v>
      </c>
      <c r="G67" s="36">
        <f>'[1]2. Rete distributiva'!G21</f>
        <v>1528</v>
      </c>
      <c r="H67" s="36">
        <f>G67-C67</f>
        <v>-146</v>
      </c>
      <c r="I67" s="35">
        <f>(G67-C67)/C67</f>
        <v>-8.7216248506571087E-2</v>
      </c>
    </row>
    <row r="68" spans="2:12" s="92" customFormat="1" x14ac:dyDescent="0.2">
      <c r="B68" s="91" t="s">
        <v>82</v>
      </c>
      <c r="C68" s="36">
        <f>'[1]2. Rete distributiva'!C22</f>
        <v>2682</v>
      </c>
      <c r="D68" s="36">
        <f>'[1]2. Rete distributiva'!D22</f>
        <v>2651</v>
      </c>
      <c r="E68" s="36">
        <f>'[1]2. Rete distributiva'!E22</f>
        <v>2534</v>
      </c>
      <c r="F68" s="36">
        <f>'[1]2. Rete distributiva'!F22</f>
        <v>2458</v>
      </c>
      <c r="G68" s="36">
        <f>'[1]2. Rete distributiva'!G22</f>
        <v>2458</v>
      </c>
      <c r="H68" s="36">
        <f>G68-C68</f>
        <v>-224</v>
      </c>
      <c r="I68" s="35">
        <f>(G68-C68)/C68</f>
        <v>-8.3519761372110368E-2</v>
      </c>
    </row>
    <row r="69" spans="2:12" s="92" customFormat="1" x14ac:dyDescent="0.2">
      <c r="B69" s="91" t="s">
        <v>83</v>
      </c>
      <c r="C69" s="36">
        <f>'[1]2. Rete distributiva'!C23</f>
        <v>580</v>
      </c>
      <c r="D69" s="36">
        <f>'[1]2. Rete distributiva'!D23</f>
        <v>577</v>
      </c>
      <c r="E69" s="36">
        <f>'[1]2. Rete distributiva'!E23</f>
        <v>585</v>
      </c>
      <c r="F69" s="36">
        <f>'[1]2. Rete distributiva'!F23</f>
        <v>590</v>
      </c>
      <c r="G69" s="36">
        <f>'[1]2. Rete distributiva'!G23</f>
        <v>593</v>
      </c>
      <c r="H69" s="36">
        <f>G69-C69</f>
        <v>13</v>
      </c>
      <c r="I69" s="35">
        <f>(G69-C69)/C69</f>
        <v>2.2413793103448276E-2</v>
      </c>
    </row>
    <row r="70" spans="2:12" s="92" customFormat="1" x14ac:dyDescent="0.2">
      <c r="B70" s="109" t="s">
        <v>84</v>
      </c>
      <c r="C70" s="21">
        <f t="shared" ref="C70" si="10">SUM(C67:C69)</f>
        <v>4936</v>
      </c>
      <c r="D70" s="21">
        <f t="shared" ref="D70:G70" si="11">SUM(D67:D69)</f>
        <v>4885</v>
      </c>
      <c r="E70" s="21">
        <f t="shared" si="11"/>
        <v>4743</v>
      </c>
      <c r="F70" s="21">
        <f t="shared" si="11"/>
        <v>4650</v>
      </c>
      <c r="G70" s="21">
        <f t="shared" si="11"/>
        <v>4579</v>
      </c>
      <c r="H70" s="21">
        <f>G70-C70</f>
        <v>-357</v>
      </c>
      <c r="I70" s="110">
        <f>(G70-C70)/C70</f>
        <v>-7.2325769854132901E-2</v>
      </c>
    </row>
    <row r="71" spans="2:12" s="92" customFormat="1" ht="24.95" customHeight="1" x14ac:dyDescent="0.2">
      <c r="B71" s="111" t="s">
        <v>55</v>
      </c>
      <c r="C71" s="33"/>
      <c r="D71" s="33"/>
      <c r="E71" s="33"/>
      <c r="F71" s="33"/>
      <c r="G71" s="33"/>
      <c r="H71" s="33"/>
      <c r="I71" s="112"/>
      <c r="K71" s="36"/>
      <c r="L71" s="35"/>
    </row>
    <row r="72" spans="2:12" s="92" customFormat="1" x14ac:dyDescent="0.2">
      <c r="B72" s="91"/>
      <c r="H72" s="36"/>
      <c r="I72" s="35"/>
      <c r="K72" s="36"/>
      <c r="L72" s="35"/>
    </row>
    <row r="73" spans="2:12" s="92" customFormat="1" x14ac:dyDescent="0.2">
      <c r="B73" s="52"/>
      <c r="C73" s="52">
        <v>2017</v>
      </c>
      <c r="D73" s="52">
        <v>2018</v>
      </c>
      <c r="E73" s="52">
        <v>2019</v>
      </c>
      <c r="F73" s="52">
        <v>2020</v>
      </c>
      <c r="G73" s="136">
        <v>2021</v>
      </c>
      <c r="H73" s="122"/>
      <c r="K73" s="36"/>
      <c r="L73" s="91"/>
    </row>
    <row r="74" spans="2:12" s="92" customFormat="1" x14ac:dyDescent="0.2">
      <c r="B74" s="52" t="s">
        <v>81</v>
      </c>
      <c r="C74" s="122">
        <f t="shared" ref="C74:E74" si="12">C67/$C$67*100</f>
        <v>100</v>
      </c>
      <c r="D74" s="122">
        <f t="shared" si="12"/>
        <v>98.984468339307057</v>
      </c>
      <c r="E74" s="122">
        <f t="shared" si="12"/>
        <v>97.013142174432502</v>
      </c>
      <c r="F74" s="122">
        <f>F67/$C$67*100</f>
        <v>95.6989247311828</v>
      </c>
      <c r="G74" s="122">
        <f>G67/$C$67*100</f>
        <v>91.278375149342892</v>
      </c>
      <c r="H74" s="90"/>
      <c r="K74" s="91"/>
      <c r="L74" s="91"/>
    </row>
    <row r="75" spans="2:12" s="92" customFormat="1" x14ac:dyDescent="0.2">
      <c r="B75" s="52" t="s">
        <v>82</v>
      </c>
      <c r="C75" s="122">
        <f t="shared" ref="C75:E75" si="13">C68/$C$68*100</f>
        <v>100</v>
      </c>
      <c r="D75" s="122">
        <f t="shared" si="13"/>
        <v>98.844146159582408</v>
      </c>
      <c r="E75" s="122">
        <f t="shared" si="13"/>
        <v>94.48173005219985</v>
      </c>
      <c r="F75" s="122">
        <f>F68/$C$68*100</f>
        <v>91.648023862788961</v>
      </c>
      <c r="G75" s="122">
        <f>G68/$C$68*100</f>
        <v>91.648023862788961</v>
      </c>
      <c r="H75" s="90"/>
      <c r="K75" s="91"/>
      <c r="L75" s="91"/>
    </row>
    <row r="76" spans="2:12" s="92" customFormat="1" x14ac:dyDescent="0.2">
      <c r="B76" s="52" t="s">
        <v>83</v>
      </c>
      <c r="C76" s="122">
        <f t="shared" ref="C76:E76" si="14">C69/$C$69*100</f>
        <v>100</v>
      </c>
      <c r="D76" s="122">
        <f t="shared" si="14"/>
        <v>99.482758620689665</v>
      </c>
      <c r="E76" s="122">
        <f t="shared" si="14"/>
        <v>100.86206896551724</v>
      </c>
      <c r="F76" s="122">
        <f>F69/$C$69*100</f>
        <v>101.72413793103448</v>
      </c>
      <c r="G76" s="122">
        <f>G69/$C$69*100</f>
        <v>102.24137931034483</v>
      </c>
      <c r="H76" s="90"/>
      <c r="K76" s="91"/>
      <c r="L76" s="91"/>
    </row>
    <row r="77" spans="2:12" s="92" customFormat="1" x14ac:dyDescent="0.2">
      <c r="K77" s="91"/>
      <c r="L77" s="91"/>
    </row>
    <row r="78" spans="2:12" s="92" customFormat="1" x14ac:dyDescent="0.2">
      <c r="K78" s="91"/>
      <c r="L78" s="91"/>
    </row>
    <row r="79" spans="2:12" s="92" customFormat="1" ht="24.95" customHeight="1" x14ac:dyDescent="0.2">
      <c r="B79" s="94" t="s">
        <v>256</v>
      </c>
      <c r="K79" s="91"/>
      <c r="L79" s="91"/>
    </row>
    <row r="80" spans="2:12" s="92" customFormat="1" ht="25.5" x14ac:dyDescent="0.2">
      <c r="B80" s="97" t="s">
        <v>25</v>
      </c>
      <c r="C80" s="106">
        <v>2017</v>
      </c>
      <c r="D80" s="106">
        <v>2018</v>
      </c>
      <c r="E80" s="106">
        <v>2019</v>
      </c>
      <c r="F80" s="106">
        <v>2020</v>
      </c>
      <c r="G80" s="106">
        <v>2021</v>
      </c>
      <c r="H80" s="99" t="s">
        <v>179</v>
      </c>
      <c r="I80" s="99" t="s">
        <v>180</v>
      </c>
      <c r="K80" s="107"/>
      <c r="L80" s="108"/>
    </row>
    <row r="81" spans="2:12" s="92" customFormat="1" x14ac:dyDescent="0.2">
      <c r="B81" s="91" t="s">
        <v>81</v>
      </c>
      <c r="C81" s="36">
        <f>'[1]2. Rete distributiva'!C30</f>
        <v>2943</v>
      </c>
      <c r="D81" s="36">
        <f>'[1]2. Rete distributiva'!D30</f>
        <v>2801</v>
      </c>
      <c r="E81" s="36">
        <f>'[1]2. Rete distributiva'!E30</f>
        <v>2712</v>
      </c>
      <c r="F81" s="36">
        <f>'[1]2. Rete distributiva'!F30</f>
        <v>2735</v>
      </c>
      <c r="G81" s="36">
        <f>'[1]2. Rete distributiva'!G30</f>
        <v>2718</v>
      </c>
      <c r="H81" s="36">
        <f>G81-C81</f>
        <v>-225</v>
      </c>
      <c r="I81" s="35">
        <f>(G81-C81)/C81</f>
        <v>-7.64525993883792E-2</v>
      </c>
    </row>
    <row r="82" spans="2:12" s="92" customFormat="1" x14ac:dyDescent="0.2">
      <c r="B82" s="91" t="s">
        <v>82</v>
      </c>
      <c r="C82" s="36">
        <f>'[1]2. Rete distributiva'!C31</f>
        <v>5312</v>
      </c>
      <c r="D82" s="36">
        <f>'[1]2. Rete distributiva'!D31</f>
        <v>5237</v>
      </c>
      <c r="E82" s="36">
        <f>'[1]2. Rete distributiva'!E31</f>
        <v>5028</v>
      </c>
      <c r="F82" s="36">
        <f>'[1]2. Rete distributiva'!F31</f>
        <v>4939</v>
      </c>
      <c r="G82" s="36">
        <f>'[1]2. Rete distributiva'!G31</f>
        <v>4973</v>
      </c>
      <c r="H82" s="36">
        <f>G82-C82</f>
        <v>-339</v>
      </c>
      <c r="I82" s="35">
        <f>(G82-C82)/C82</f>
        <v>-6.3817771084337352E-2</v>
      </c>
    </row>
    <row r="83" spans="2:12" s="92" customFormat="1" x14ac:dyDescent="0.2">
      <c r="B83" s="91" t="s">
        <v>83</v>
      </c>
      <c r="C83" s="36">
        <f>'[1]2. Rete distributiva'!C32</f>
        <v>1004</v>
      </c>
      <c r="D83" s="36">
        <f>'[1]2. Rete distributiva'!D32</f>
        <v>1008</v>
      </c>
      <c r="E83" s="36">
        <f>'[1]2. Rete distributiva'!E32</f>
        <v>1021</v>
      </c>
      <c r="F83" s="36">
        <f>'[1]2. Rete distributiva'!F32</f>
        <v>1014</v>
      </c>
      <c r="G83" s="36">
        <f>'[1]2. Rete distributiva'!G32</f>
        <v>1018</v>
      </c>
      <c r="H83" s="36">
        <f>G83-C83</f>
        <v>14</v>
      </c>
      <c r="I83" s="35">
        <f>(G83-C83)/C83</f>
        <v>1.3944223107569721E-2</v>
      </c>
    </row>
    <row r="84" spans="2:12" s="92" customFormat="1" x14ac:dyDescent="0.2">
      <c r="B84" s="109" t="s">
        <v>84</v>
      </c>
      <c r="C84" s="21">
        <f t="shared" ref="C84" si="15">SUM(C81:C83)</f>
        <v>9259</v>
      </c>
      <c r="D84" s="21">
        <f t="shared" ref="D84:G84" si="16">SUM(D81:D83)</f>
        <v>9046</v>
      </c>
      <c r="E84" s="21">
        <f t="shared" si="16"/>
        <v>8761</v>
      </c>
      <c r="F84" s="21">
        <f t="shared" si="16"/>
        <v>8688</v>
      </c>
      <c r="G84" s="21">
        <f t="shared" si="16"/>
        <v>8709</v>
      </c>
      <c r="H84" s="21">
        <f>G84-C84</f>
        <v>-550</v>
      </c>
      <c r="I84" s="110">
        <f>(G84-C84)/C84</f>
        <v>-5.9401663246570903E-2</v>
      </c>
      <c r="K84" s="33"/>
    </row>
    <row r="85" spans="2:12" s="92" customFormat="1" ht="24.95" customHeight="1" x14ac:dyDescent="0.2">
      <c r="B85" s="111" t="s">
        <v>55</v>
      </c>
      <c r="C85" s="33"/>
      <c r="D85" s="33"/>
      <c r="E85" s="33"/>
      <c r="F85" s="33"/>
      <c r="G85" s="33"/>
      <c r="H85" s="33"/>
      <c r="I85" s="112"/>
      <c r="K85" s="36"/>
      <c r="L85" s="35"/>
    </row>
    <row r="86" spans="2:12" s="92" customFormat="1" x14ac:dyDescent="0.2">
      <c r="B86" s="91"/>
      <c r="K86" s="91"/>
      <c r="L86" s="91"/>
    </row>
    <row r="87" spans="2:12" s="92" customFormat="1" x14ac:dyDescent="0.2">
      <c r="B87" s="52"/>
      <c r="C87" s="52">
        <v>2017</v>
      </c>
      <c r="D87" s="52">
        <v>2018</v>
      </c>
      <c r="E87" s="52">
        <v>2019</v>
      </c>
      <c r="F87" s="52">
        <v>2020</v>
      </c>
      <c r="G87" s="136">
        <v>2021</v>
      </c>
      <c r="H87" s="90"/>
      <c r="K87" s="91"/>
      <c r="L87" s="91"/>
    </row>
    <row r="88" spans="2:12" s="92" customFormat="1" x14ac:dyDescent="0.2">
      <c r="B88" s="52" t="s">
        <v>81</v>
      </c>
      <c r="C88" s="122">
        <f t="shared" ref="C88:E88" si="17">C81/$C$81*100</f>
        <v>100</v>
      </c>
      <c r="D88" s="122">
        <f t="shared" si="17"/>
        <v>95.174991505266732</v>
      </c>
      <c r="E88" s="122">
        <f t="shared" si="17"/>
        <v>92.150866462793061</v>
      </c>
      <c r="F88" s="122">
        <f>F81/$C$81*100</f>
        <v>92.9323819232076</v>
      </c>
      <c r="G88" s="122">
        <f>G81/$C$81*100</f>
        <v>92.354740061162076</v>
      </c>
      <c r="H88" s="90"/>
      <c r="K88" s="91"/>
      <c r="L88" s="91"/>
    </row>
    <row r="89" spans="2:12" s="92" customFormat="1" x14ac:dyDescent="0.2">
      <c r="B89" s="52" t="s">
        <v>82</v>
      </c>
      <c r="C89" s="122">
        <f t="shared" ref="C89:E89" si="18">C82/$C$82*100</f>
        <v>100</v>
      </c>
      <c r="D89" s="122">
        <f t="shared" si="18"/>
        <v>98.588102409638552</v>
      </c>
      <c r="E89" s="122">
        <f t="shared" si="18"/>
        <v>94.653614457831324</v>
      </c>
      <c r="F89" s="122">
        <f>F82/$C$82*100</f>
        <v>92.978162650602414</v>
      </c>
      <c r="G89" s="122">
        <f>G82/$C$82*100</f>
        <v>93.618222891566262</v>
      </c>
      <c r="H89" s="90"/>
      <c r="K89" s="91"/>
      <c r="L89" s="91"/>
    </row>
    <row r="90" spans="2:12" s="92" customFormat="1" x14ac:dyDescent="0.2">
      <c r="B90" s="52" t="s">
        <v>83</v>
      </c>
      <c r="C90" s="122">
        <f t="shared" ref="C90:E90" si="19">C83/$C$83*100</f>
        <v>100</v>
      </c>
      <c r="D90" s="122">
        <f t="shared" si="19"/>
        <v>100.39840637450199</v>
      </c>
      <c r="E90" s="122">
        <f t="shared" si="19"/>
        <v>101.69322709163346</v>
      </c>
      <c r="F90" s="122">
        <f>F83/$C$83*100</f>
        <v>100.99601593625498</v>
      </c>
      <c r="G90" s="122">
        <f>G83/$C$83*100</f>
        <v>101.39442231075697</v>
      </c>
      <c r="H90" s="90"/>
      <c r="K90" s="91"/>
      <c r="L90" s="91"/>
    </row>
    <row r="91" spans="2:12" s="92" customFormat="1" x14ac:dyDescent="0.2">
      <c r="B91" s="90"/>
      <c r="C91" s="90"/>
      <c r="D91" s="90"/>
      <c r="E91" s="90"/>
      <c r="F91" s="90"/>
      <c r="G91" s="90"/>
      <c r="H91" s="90"/>
      <c r="K91" s="91"/>
      <c r="L91" s="91"/>
    </row>
    <row r="92" spans="2:12" s="92" customFormat="1" x14ac:dyDescent="0.2">
      <c r="K92" s="91"/>
      <c r="L92" s="91"/>
    </row>
    <row r="93" spans="2:12" s="92" customFormat="1" ht="24.95" customHeight="1" x14ac:dyDescent="0.2">
      <c r="B93" s="94" t="s">
        <v>257</v>
      </c>
      <c r="K93" s="91"/>
      <c r="L93" s="91"/>
    </row>
    <row r="94" spans="2:12" s="92" customFormat="1" ht="25.5" x14ac:dyDescent="0.2">
      <c r="B94" s="97" t="s">
        <v>26</v>
      </c>
      <c r="C94" s="106">
        <v>2017</v>
      </c>
      <c r="D94" s="106">
        <v>2018</v>
      </c>
      <c r="E94" s="106">
        <v>2019</v>
      </c>
      <c r="F94" s="106">
        <v>2020</v>
      </c>
      <c r="G94" s="106">
        <v>2021</v>
      </c>
      <c r="H94" s="99" t="s">
        <v>179</v>
      </c>
      <c r="I94" s="99" t="s">
        <v>180</v>
      </c>
      <c r="K94" s="107"/>
      <c r="L94" s="108"/>
    </row>
    <row r="95" spans="2:12" s="92" customFormat="1" x14ac:dyDescent="0.2">
      <c r="B95" s="91" t="s">
        <v>81</v>
      </c>
      <c r="C95" s="36">
        <f>'[1]2. Rete distributiva'!C39</f>
        <v>1033</v>
      </c>
      <c r="D95" s="36">
        <f>'[1]2. Rete distributiva'!D39</f>
        <v>1028</v>
      </c>
      <c r="E95" s="36">
        <f>'[1]2. Rete distributiva'!E39</f>
        <v>1005</v>
      </c>
      <c r="F95" s="36">
        <f>'[1]2. Rete distributiva'!F39</f>
        <v>983</v>
      </c>
      <c r="G95" s="36">
        <f>'[1]2. Rete distributiva'!G39</f>
        <v>962</v>
      </c>
      <c r="H95" s="36">
        <f>G95-C95</f>
        <v>-71</v>
      </c>
      <c r="I95" s="35">
        <f>(G95-C95)/C95</f>
        <v>-6.8731848983543078E-2</v>
      </c>
    </row>
    <row r="96" spans="2:12" s="92" customFormat="1" x14ac:dyDescent="0.2">
      <c r="B96" s="91" t="s">
        <v>82</v>
      </c>
      <c r="C96" s="36">
        <f>'[1]2. Rete distributiva'!C40</f>
        <v>2634</v>
      </c>
      <c r="D96" s="36">
        <f>'[1]2. Rete distributiva'!D40</f>
        <v>2610</v>
      </c>
      <c r="E96" s="36">
        <f>'[1]2. Rete distributiva'!E40</f>
        <v>2555</v>
      </c>
      <c r="F96" s="36">
        <f>'[1]2. Rete distributiva'!F40</f>
        <v>2513</v>
      </c>
      <c r="G96" s="36">
        <f>'[1]2. Rete distributiva'!G40</f>
        <v>2528</v>
      </c>
      <c r="H96" s="36">
        <f>G96-C96</f>
        <v>-106</v>
      </c>
      <c r="I96" s="35">
        <f>(G96-C96)/C96</f>
        <v>-4.0242976461655276E-2</v>
      </c>
    </row>
    <row r="97" spans="2:12" s="92" customFormat="1" x14ac:dyDescent="0.2">
      <c r="B97" s="91" t="s">
        <v>83</v>
      </c>
      <c r="C97" s="36">
        <f>'[1]2. Rete distributiva'!C41</f>
        <v>430</v>
      </c>
      <c r="D97" s="36">
        <f>'[1]2. Rete distributiva'!D41</f>
        <v>441</v>
      </c>
      <c r="E97" s="36">
        <f>'[1]2. Rete distributiva'!E41</f>
        <v>433</v>
      </c>
      <c r="F97" s="36">
        <f>'[1]2. Rete distributiva'!F41</f>
        <v>433</v>
      </c>
      <c r="G97" s="36">
        <f>'[1]2. Rete distributiva'!G41</f>
        <v>436</v>
      </c>
      <c r="H97" s="36">
        <f>G97-C97</f>
        <v>6</v>
      </c>
      <c r="I97" s="35">
        <f>(G97-C97)/C97</f>
        <v>1.3953488372093023E-2</v>
      </c>
    </row>
    <row r="98" spans="2:12" s="92" customFormat="1" x14ac:dyDescent="0.2">
      <c r="B98" s="109" t="s">
        <v>84</v>
      </c>
      <c r="C98" s="21">
        <f t="shared" ref="C98" si="20">SUM(C95:C97)</f>
        <v>4097</v>
      </c>
      <c r="D98" s="21">
        <f t="shared" ref="D98:G98" si="21">SUM(D95:D97)</f>
        <v>4079</v>
      </c>
      <c r="E98" s="21">
        <f t="shared" si="21"/>
        <v>3993</v>
      </c>
      <c r="F98" s="21">
        <f t="shared" si="21"/>
        <v>3929</v>
      </c>
      <c r="G98" s="21">
        <f t="shared" si="21"/>
        <v>3926</v>
      </c>
      <c r="H98" s="21">
        <f>G98-C98</f>
        <v>-171</v>
      </c>
      <c r="I98" s="110">
        <f>(G98-C98)/C98</f>
        <v>-4.1737856968513544E-2</v>
      </c>
      <c r="K98" s="33"/>
    </row>
    <row r="99" spans="2:12" s="92" customFormat="1" ht="24.95" customHeight="1" x14ac:dyDescent="0.2">
      <c r="B99" s="111" t="s">
        <v>55</v>
      </c>
      <c r="C99" s="33"/>
      <c r="D99" s="33"/>
      <c r="E99" s="33"/>
      <c r="F99" s="33"/>
      <c r="G99" s="33"/>
      <c r="H99" s="33"/>
      <c r="I99" s="112"/>
      <c r="K99" s="36"/>
      <c r="L99" s="35"/>
    </row>
    <row r="100" spans="2:12" s="92" customFormat="1" x14ac:dyDescent="0.2">
      <c r="B100" s="52"/>
      <c r="C100" s="90"/>
      <c r="D100" s="90"/>
      <c r="E100" s="90"/>
      <c r="F100" s="90"/>
      <c r="G100" s="90"/>
      <c r="H100" s="90"/>
      <c r="K100" s="91"/>
      <c r="L100" s="91"/>
    </row>
    <row r="101" spans="2:12" s="92" customFormat="1" x14ac:dyDescent="0.2">
      <c r="B101" s="52"/>
      <c r="C101" s="52">
        <v>2017</v>
      </c>
      <c r="D101" s="52">
        <v>2018</v>
      </c>
      <c r="E101" s="52">
        <v>2019</v>
      </c>
      <c r="F101" s="52">
        <v>2020</v>
      </c>
      <c r="G101" s="136">
        <v>2021</v>
      </c>
      <c r="H101" s="90"/>
      <c r="K101" s="91"/>
      <c r="L101" s="91"/>
    </row>
    <row r="102" spans="2:12" s="92" customFormat="1" x14ac:dyDescent="0.2">
      <c r="B102" s="52" t="s">
        <v>81</v>
      </c>
      <c r="C102" s="122">
        <f t="shared" ref="C102:E102" si="22">C95/$C$95*100</f>
        <v>100</v>
      </c>
      <c r="D102" s="122">
        <f t="shared" si="22"/>
        <v>99.51597289448209</v>
      </c>
      <c r="E102" s="122">
        <f t="shared" si="22"/>
        <v>97.289448209099703</v>
      </c>
      <c r="F102" s="122">
        <f>F95/$C$95*100</f>
        <v>95.159728944820912</v>
      </c>
      <c r="G102" s="122">
        <f>G95/$C$95*100</f>
        <v>93.12681510164569</v>
      </c>
      <c r="H102" s="90"/>
      <c r="K102" s="91"/>
      <c r="L102" s="91"/>
    </row>
    <row r="103" spans="2:12" s="92" customFormat="1" x14ac:dyDescent="0.2">
      <c r="B103" s="52" t="s">
        <v>82</v>
      </c>
      <c r="C103" s="122">
        <f t="shared" ref="C103:E103" si="23">C96/$C$96*100</f>
        <v>100</v>
      </c>
      <c r="D103" s="122">
        <f t="shared" si="23"/>
        <v>99.088838268792713</v>
      </c>
      <c r="E103" s="122">
        <f t="shared" si="23"/>
        <v>97.00075930144267</v>
      </c>
      <c r="F103" s="122">
        <f>F96/$C$96*100</f>
        <v>95.406226271829922</v>
      </c>
      <c r="G103" s="122">
        <f>G96/$C$96*100</f>
        <v>95.975702353834464</v>
      </c>
      <c r="H103" s="90"/>
      <c r="K103" s="91"/>
      <c r="L103" s="91"/>
    </row>
    <row r="104" spans="2:12" s="92" customFormat="1" x14ac:dyDescent="0.2">
      <c r="B104" s="52" t="s">
        <v>83</v>
      </c>
      <c r="C104" s="122">
        <f t="shared" ref="C104:E104" si="24">C97/$C$97*100</f>
        <v>100</v>
      </c>
      <c r="D104" s="122">
        <f t="shared" si="24"/>
        <v>102.55813953488374</v>
      </c>
      <c r="E104" s="122">
        <f t="shared" si="24"/>
        <v>100.69767441860465</v>
      </c>
      <c r="F104" s="122">
        <f>F97/$C$97*100</f>
        <v>100.69767441860465</v>
      </c>
      <c r="G104" s="122">
        <f>G97/$C$97*100</f>
        <v>101.39534883720931</v>
      </c>
      <c r="H104" s="122"/>
      <c r="K104" s="36"/>
      <c r="L104" s="91"/>
    </row>
    <row r="105" spans="2:12" s="92" customFormat="1" x14ac:dyDescent="0.2">
      <c r="B105" s="90"/>
      <c r="C105" s="90"/>
      <c r="D105" s="90"/>
      <c r="E105" s="90"/>
      <c r="F105" s="90"/>
      <c r="G105" s="90"/>
      <c r="H105" s="90"/>
      <c r="K105" s="91"/>
      <c r="L105" s="91"/>
    </row>
    <row r="106" spans="2:12" s="92" customFormat="1" x14ac:dyDescent="0.2">
      <c r="K106" s="91"/>
      <c r="L106" s="91"/>
    </row>
    <row r="107" spans="2:12" s="92" customFormat="1" ht="24.95" customHeight="1" x14ac:dyDescent="0.2">
      <c r="B107" s="94" t="s">
        <v>258</v>
      </c>
      <c r="K107" s="91"/>
      <c r="L107" s="91"/>
    </row>
    <row r="108" spans="2:12" s="92" customFormat="1" ht="25.5" x14ac:dyDescent="0.2">
      <c r="B108" s="97" t="s">
        <v>27</v>
      </c>
      <c r="C108" s="106">
        <v>2017</v>
      </c>
      <c r="D108" s="106">
        <v>2018</v>
      </c>
      <c r="E108" s="106">
        <v>2019</v>
      </c>
      <c r="F108" s="106">
        <v>2020</v>
      </c>
      <c r="G108" s="106">
        <v>2021</v>
      </c>
      <c r="H108" s="99" t="s">
        <v>179</v>
      </c>
      <c r="I108" s="99" t="s">
        <v>180</v>
      </c>
      <c r="K108" s="107"/>
      <c r="L108" s="108"/>
    </row>
    <row r="109" spans="2:12" s="92" customFormat="1" x14ac:dyDescent="0.2">
      <c r="B109" s="91" t="s">
        <v>81</v>
      </c>
      <c r="C109" s="36">
        <f>'[1]2. Rete distributiva'!C48</f>
        <v>1321</v>
      </c>
      <c r="D109" s="36">
        <f>'[1]2. Rete distributiva'!D48</f>
        <v>1309</v>
      </c>
      <c r="E109" s="36">
        <f>'[1]2. Rete distributiva'!E48</f>
        <v>1295</v>
      </c>
      <c r="F109" s="36">
        <f>'[1]2. Rete distributiva'!F48</f>
        <v>1285</v>
      </c>
      <c r="G109" s="36">
        <f>'[1]2. Rete distributiva'!G48</f>
        <v>1268</v>
      </c>
      <c r="H109" s="36">
        <f>G109-C109</f>
        <v>-53</v>
      </c>
      <c r="I109" s="35">
        <f>(G109-C109)/C109</f>
        <v>-4.0121120363361087E-2</v>
      </c>
    </row>
    <row r="110" spans="2:12" s="92" customFormat="1" x14ac:dyDescent="0.2">
      <c r="B110" s="91" t="s">
        <v>82</v>
      </c>
      <c r="C110" s="36">
        <f>'[1]2. Rete distributiva'!C49</f>
        <v>3106</v>
      </c>
      <c r="D110" s="36">
        <f>'[1]2. Rete distributiva'!D49</f>
        <v>3049</v>
      </c>
      <c r="E110" s="36">
        <f>'[1]2. Rete distributiva'!E49</f>
        <v>2966</v>
      </c>
      <c r="F110" s="36">
        <f>'[1]2. Rete distributiva'!F49</f>
        <v>2910</v>
      </c>
      <c r="G110" s="36">
        <f>'[1]2. Rete distributiva'!G49</f>
        <v>2861</v>
      </c>
      <c r="H110" s="36">
        <f>G110-C110</f>
        <v>-245</v>
      </c>
      <c r="I110" s="35">
        <f>(G110-C110)/C110</f>
        <v>-7.8879587894397946E-2</v>
      </c>
    </row>
    <row r="111" spans="2:12" s="92" customFormat="1" x14ac:dyDescent="0.2">
      <c r="B111" s="91" t="s">
        <v>83</v>
      </c>
      <c r="C111" s="36">
        <f>'[1]2. Rete distributiva'!C50</f>
        <v>582</v>
      </c>
      <c r="D111" s="36">
        <f>'[1]2. Rete distributiva'!D50</f>
        <v>582</v>
      </c>
      <c r="E111" s="36">
        <f>'[1]2. Rete distributiva'!E50</f>
        <v>586</v>
      </c>
      <c r="F111" s="36">
        <f>'[1]2. Rete distributiva'!F50</f>
        <v>604</v>
      </c>
      <c r="G111" s="36">
        <f>'[1]2. Rete distributiva'!G50</f>
        <v>588</v>
      </c>
      <c r="H111" s="36">
        <f>G111-C111</f>
        <v>6</v>
      </c>
      <c r="I111" s="35">
        <f>(G111-C111)/C111</f>
        <v>1.0309278350515464E-2</v>
      </c>
    </row>
    <row r="112" spans="2:12" s="92" customFormat="1" x14ac:dyDescent="0.2">
      <c r="B112" s="109" t="s">
        <v>84</v>
      </c>
      <c r="C112" s="21">
        <f t="shared" ref="C112" si="25">SUM(C109:C111)</f>
        <v>5009</v>
      </c>
      <c r="D112" s="21">
        <f t="shared" ref="D112:G112" si="26">SUM(D109:D111)</f>
        <v>4940</v>
      </c>
      <c r="E112" s="21">
        <f t="shared" si="26"/>
        <v>4847</v>
      </c>
      <c r="F112" s="21">
        <f t="shared" si="26"/>
        <v>4799</v>
      </c>
      <c r="G112" s="21">
        <f t="shared" si="26"/>
        <v>4717</v>
      </c>
      <c r="H112" s="21">
        <f>G112-C112</f>
        <v>-292</v>
      </c>
      <c r="I112" s="110">
        <f>(G112-C112)/C112</f>
        <v>-5.8295068876023155E-2</v>
      </c>
    </row>
    <row r="113" spans="2:12" s="92" customFormat="1" ht="24.95" customHeight="1" x14ac:dyDescent="0.2">
      <c r="B113" s="111" t="s">
        <v>55</v>
      </c>
      <c r="C113" s="33"/>
      <c r="D113" s="33"/>
      <c r="E113" s="33"/>
      <c r="F113" s="33"/>
      <c r="G113" s="33"/>
      <c r="H113" s="33"/>
      <c r="I113" s="112"/>
      <c r="K113" s="36"/>
      <c r="L113" s="35"/>
    </row>
    <row r="114" spans="2:12" s="92" customFormat="1" x14ac:dyDescent="0.2">
      <c r="B114" s="91"/>
      <c r="K114" s="91"/>
      <c r="L114" s="91"/>
    </row>
    <row r="115" spans="2:12" s="92" customFormat="1" x14ac:dyDescent="0.2">
      <c r="B115" s="52"/>
      <c r="C115" s="52">
        <v>2017</v>
      </c>
      <c r="D115" s="52">
        <v>2018</v>
      </c>
      <c r="E115" s="52">
        <v>2019</v>
      </c>
      <c r="F115" s="52">
        <v>2020</v>
      </c>
      <c r="G115" s="136">
        <v>2021</v>
      </c>
      <c r="H115" s="90"/>
      <c r="K115" s="91"/>
      <c r="L115" s="91"/>
    </row>
    <row r="116" spans="2:12" s="92" customFormat="1" x14ac:dyDescent="0.2">
      <c r="B116" s="52" t="s">
        <v>81</v>
      </c>
      <c r="C116" s="122">
        <f>C109/$C$109*100</f>
        <v>100</v>
      </c>
      <c r="D116" s="122">
        <f t="shared" ref="D116:E116" si="27">D109/$C$109*100</f>
        <v>99.091597274791823</v>
      </c>
      <c r="E116" s="122">
        <f t="shared" si="27"/>
        <v>98.031794095382281</v>
      </c>
      <c r="F116" s="122">
        <f>F109/$C$109*100</f>
        <v>97.27479182437547</v>
      </c>
      <c r="G116" s="122">
        <f>G109/$C$109*100</f>
        <v>95.987887963663894</v>
      </c>
      <c r="H116" s="90"/>
      <c r="K116" s="91"/>
      <c r="L116" s="91"/>
    </row>
    <row r="117" spans="2:12" s="92" customFormat="1" x14ac:dyDescent="0.2">
      <c r="B117" s="52" t="s">
        <v>82</v>
      </c>
      <c r="C117" s="122">
        <f>C110/$C$110*100</f>
        <v>100</v>
      </c>
      <c r="D117" s="122">
        <f t="shared" ref="D117:E117" si="28">D110/$C$110*100</f>
        <v>98.164842240824214</v>
      </c>
      <c r="E117" s="122">
        <f t="shared" si="28"/>
        <v>95.492594977462971</v>
      </c>
      <c r="F117" s="122">
        <f>F110/$C$110*100</f>
        <v>93.689632968448166</v>
      </c>
      <c r="G117" s="122">
        <f>G110/$C$110*100</f>
        <v>92.112041210560207</v>
      </c>
      <c r="H117" s="90"/>
      <c r="K117" s="91"/>
      <c r="L117" s="91"/>
    </row>
    <row r="118" spans="2:12" s="92" customFormat="1" x14ac:dyDescent="0.2">
      <c r="B118" s="52" t="s">
        <v>83</v>
      </c>
      <c r="C118" s="122">
        <f>C111/$C$111*100</f>
        <v>100</v>
      </c>
      <c r="D118" s="122">
        <f t="shared" ref="D118:E118" si="29">D111/$C$111*100</f>
        <v>100</v>
      </c>
      <c r="E118" s="122">
        <f t="shared" si="29"/>
        <v>100.6872852233677</v>
      </c>
      <c r="F118" s="122">
        <f>F111/$C$111*100</f>
        <v>103.78006872852235</v>
      </c>
      <c r="G118" s="122">
        <f>G111/$C$111*100</f>
        <v>101.03092783505154</v>
      </c>
      <c r="H118" s="90"/>
      <c r="K118" s="91"/>
      <c r="L118" s="91"/>
    </row>
    <row r="119" spans="2:12" s="92" customFormat="1" x14ac:dyDescent="0.2">
      <c r="B119" s="90"/>
      <c r="C119" s="90"/>
      <c r="D119" s="90"/>
      <c r="E119" s="90"/>
      <c r="F119" s="90"/>
      <c r="G119" s="90"/>
      <c r="H119" s="90"/>
    </row>
    <row r="120" spans="2:12" s="92" customFormat="1" x14ac:dyDescent="0.2"/>
    <row r="121" spans="2:12" s="92" customFormat="1" x14ac:dyDescent="0.2"/>
    <row r="122" spans="2:12" s="92" customFormat="1" x14ac:dyDescent="0.2"/>
    <row r="123" spans="2:12" x14ac:dyDescent="0.2">
      <c r="B123" s="92"/>
      <c r="C123" s="92"/>
      <c r="D123" s="92"/>
      <c r="E123" s="92"/>
      <c r="F123" s="92"/>
      <c r="G123" s="92"/>
      <c r="H123" s="92"/>
      <c r="I123" s="92"/>
      <c r="K123" s="92"/>
      <c r="L123" s="92"/>
    </row>
    <row r="124" spans="2:12" x14ac:dyDescent="0.2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 x14ac:dyDescent="0.2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</sheetData>
  <sheetProtection sheet="1" objects="1" scenarios="1"/>
  <mergeCells count="18">
    <mergeCell ref="B2:T4"/>
    <mergeCell ref="B7:B8"/>
    <mergeCell ref="C7:D8"/>
    <mergeCell ref="E7:J7"/>
    <mergeCell ref="E8:F8"/>
    <mergeCell ref="G8:H8"/>
    <mergeCell ref="I8:J8"/>
    <mergeCell ref="K8:L8"/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</mergeCells>
  <pageMargins left="0.7" right="0.7" top="0.75" bottom="0.75" header="0.3" footer="0.3"/>
  <pageSetup paperSize="9"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I E A A B Q S w M E F A A C A A g A i U 4 1 U E + G 9 a C p A A A A + A A A A B I A H A B D b 2 5 m a W c v U G F j a 2 F n Z S 5 4 b W w g o h g A K K A U A A A A A A A A A A A A A A A A A A A A A A A A A A A A h Y 9 N C s I w G E S v U r J v k l b 6 Q / m a L l w J F g R F 3 I Y Y 2 2 C b S p O a 3 s 2 F R / I K F r T q z u U M b + D N 4 3 a H Y m w b 7 y p 7 o z q d o w B T 5 E k t u q P S V Y 4 G e / J T V D D Y c H H m l f Q m W J t s N C p H t b W X j B D n H H Y L 3 P U V C S k N y K F c b 0 U t W + 4 r b S z X Q q L P 6 v h / h R j s X z I s x E m M o z h J c Z Q G Q O Y a S q W / S D g Z Y w r k p 4 T l 0 N i h l 0 x Z f 7 U D M k c g 7 x f s C V B L A w Q U A A I A C A C J T j V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U 4 1 U B h Q + Q a X A Q A A E A M A A B M A H A B G b 3 J t d W x h c y 9 T Z W N 0 a W 9 u M S 5 t I K I Y A C i g F A A A A A A A A A A A A A A A A A A A A A A A A A A A A H W Q 0 W r b M B S G 7 w N 5 h 4 N 2 k 4 A b 6 q z r V k o u R u o G s 9 Q O j r d d V M U o y u k i q k h B O i 7 p Q t 5 l 7 7 I X q 5 q k Y N i s G 8 H 3 / + c / 0 u 9 R k r I G 5 s c 7 v u 5 2 u h 2 / E g 6 X c C e k s x 6 J r F M w A o 3 U 7 U A 4 u V O / l M G A k q 1 E P f h p 3 d P C 2 q f e r d I 4 G F t D a M j 3 G O e Z 8 B y l N V o s e K E k O i l 4 g R 6 F k 6 t q G u C s y C d J W a a Q Z j D O i 3 n O q 2 o c p p 2 F O d V L B a D K I s l u + C y D M y j E Z m M d W f h q T C 0 0 8 k k x y 6 q 4 G p 7 H V / y H 0 D W J 3 + E T C K a 2 z w g k F q i D K w n r r T t I i n 8 3 i v 7 + A W 2 l 0 A p C 7 G H 4 R K d H e g a 3 6 T S B v E g n a Z Y M t t p v W T 8 K q V p H Q K 7 G f n R s o t l Q N V 8 h U i j l V M / u P i V c j 1 j T w 6 J v y i x H 7 G B l D / v 7 G 0 H i 4 R T 2 g d 3 Z p X p U U o Q f k t p Y F s J K s Q i d l k 4 Y / 2 j d e m x 1 v T b l y w Z 9 7 9 / l 0 W 7 H j o 6 Y R Z A a u r w Y v H n 3 E b w L w y B Q Q E C 4 p Q b / 2 D Z w 0 S Z 8 a h M u 2 4 T P b c K X 9 0 c J 8 9 L A V / / H 8 X k L j 1 v 4 s M n 3 / W 5 H m b b G r 1 8 B U E s B A i 0 A F A A C A A g A i U 4 1 U E + G 9 a C p A A A A + A A A A B I A A A A A A A A A A A A A A A A A A A A A A E N v b m Z p Z y 9 Q Y W N r Y W d l L n h t b F B L A Q I t A B Q A A g A I A I l O N V A P y u m r p A A A A O k A A A A T A A A A A A A A A A A A A A A A A P U A A A B b Q 2 9 u d G V u d F 9 U e X B l c 1 0 u e G 1 s U E s B A i 0 A F A A C A A g A i U 4 1 U B h Q + Q a X A Q A A E A M A A B M A A A A A A A A A A A A A A A A A 5 g E A A E Z v c m 1 1 b G F z L 1 N l Y 3 R p b 2 4 x L m 1 Q S w U G A A A A A A M A A w D C A A A A y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4 A A A A A A A C i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W F j c m 9 z Z X R 0 b 3 J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D g 6 N T E 6 N T U u N j U x M z Y x N l o i I C 8 + P E V u d H J 5 I F R 5 c G U 9 I k Z p b G x D b 2 x 1 b W 5 U e X B l c y I g V m F s d W U 9 I n N B d 1 l E Q X d N R E F 3 Q U F B Q U F B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Y 3 J v c 2 V 0 d G 9 y a S 9 N b 2 R p Z m l j Y X R v I H R p c G 8 u e 0 N v b H V t b j E s M H 0 m c X V v d D s s J n F 1 b 3 Q 7 U 2 V j d G l v b j E v T W F j c m 9 z Z X R 0 b 3 J p L 0 1 v Z G l m a W N h d G 8 g d G l w b y 5 7 Q 2 9 s d W 1 u M i w x f S Z x d W 9 0 O y w m c X V v d D t T Z W N 0 a W 9 u M S 9 N Y W N y b 3 N l d H R v c m k v T W 9 k a W Z p Y 2 F 0 b y B 0 a X B v L n t D b 2 x 1 b W 4 z L D J 9 J n F 1 b 3 Q 7 L C Z x d W 9 0 O 1 N l Y 3 R p b 2 4 x L 0 1 h Y 3 J v c 2 V 0 d G 9 y a S 9 N b 2 R p Z m l j Y X R v I H R p c G 8 u e 0 N v b H V t b j Q s M 3 0 m c X V v d D s s J n F 1 b 3 Q 7 U 2 V j d G l v b j E v T W F j c m 9 z Z X R 0 b 3 J p L 0 1 v Z G l m a W N h d G 8 g d G l w b y 5 7 Q 2 9 s d W 1 u N S w 0 f S Z x d W 9 0 O y w m c X V v d D t T Z W N 0 a W 9 u M S 9 N Y W N y b 3 N l d H R v c m k v T W 9 k a W Z p Y 2 F 0 b y B 0 a X B v L n t D b 2 x 1 b W 4 2 L D V 9 J n F 1 b 3 Q 7 L C Z x d W 9 0 O 1 N l Y 3 R p b 2 4 x L 0 1 h Y 3 J v c 2 V 0 d G 9 y a S 9 N b 2 R p Z m l j Y X R v I H R p c G 8 u e 0 N v b H V t b j c s N n 0 m c X V v d D s s J n F 1 b 3 Q 7 U 2 V j d G l v b j E v T W F j c m 9 z Z X R 0 b 3 J p L 0 1 v Z G l m a W N h d G 8 g d G l w b y 5 7 Q 2 9 s d W 1 u O C w 3 f S Z x d W 9 0 O y w m c X V v d D t T Z W N 0 a W 9 u M S 9 N Y W N y b 3 N l d H R v c m k v T W 9 k a W Z p Y 2 F 0 b y B 0 a X B v L n t D b 2 x 1 b W 4 5 L D h 9 J n F 1 b 3 Q 7 L C Z x d W 9 0 O 1 N l Y 3 R p b 2 4 x L 0 1 h Y 3 J v c 2 V 0 d G 9 y a S 9 N b 2 R p Z m l j Y X R v I H R p c G 8 u e 0 N v b H V t b j E w L D l 9 J n F 1 b 3 Q 7 L C Z x d W 9 0 O 1 N l Y 3 R p b 2 4 x L 0 1 h Y 3 J v c 2 V 0 d G 9 y a S 9 N b 2 R p Z m l j Y X R v I H R p c G 8 u e 0 N v b H V t b j E x L D E w f S Z x d W 9 0 O y w m c X V v d D t T Z W N 0 a W 9 u M S 9 N Y W N y b 3 N l d H R v c m k v T W 9 k a W Z p Y 2 F 0 b y B 0 a X B v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0 1 h Y 3 J v c 2 V 0 d G 9 y a S 9 N b 2 R p Z m l j Y X R v I H R p c G 8 u e 0 N v b H V t b j E s M H 0 m c X V v d D s s J n F 1 b 3 Q 7 U 2 V j d G l v b j E v T W F j c m 9 z Z X R 0 b 3 J p L 0 1 v Z G l m a W N h d G 8 g d G l w b y 5 7 Q 2 9 s d W 1 u M i w x f S Z x d W 9 0 O y w m c X V v d D t T Z W N 0 a W 9 u M S 9 N Y W N y b 3 N l d H R v c m k v T W 9 k a W Z p Y 2 F 0 b y B 0 a X B v L n t D b 2 x 1 b W 4 z L D J 9 J n F 1 b 3 Q 7 L C Z x d W 9 0 O 1 N l Y 3 R p b 2 4 x L 0 1 h Y 3 J v c 2 V 0 d G 9 y a S 9 N b 2 R p Z m l j Y X R v I H R p c G 8 u e 0 N v b H V t b j Q s M 3 0 m c X V v d D s s J n F 1 b 3 Q 7 U 2 V j d G l v b j E v T W F j c m 9 z Z X R 0 b 3 J p L 0 1 v Z G l m a W N h d G 8 g d G l w b y 5 7 Q 2 9 s d W 1 u N S w 0 f S Z x d W 9 0 O y w m c X V v d D t T Z W N 0 a W 9 u M S 9 N Y W N y b 3 N l d H R v c m k v T W 9 k a W Z p Y 2 F 0 b y B 0 a X B v L n t D b 2 x 1 b W 4 2 L D V 9 J n F 1 b 3 Q 7 L C Z x d W 9 0 O 1 N l Y 3 R p b 2 4 x L 0 1 h Y 3 J v c 2 V 0 d G 9 y a S 9 N b 2 R p Z m l j Y X R v I H R p c G 8 u e 0 N v b H V t b j c s N n 0 m c X V v d D s s J n F 1 b 3 Q 7 U 2 V j d G l v b j E v T W F j c m 9 z Z X R 0 b 3 J p L 0 1 v Z G l m a W N h d G 8 g d G l w b y 5 7 Q 2 9 s d W 1 u O C w 3 f S Z x d W 9 0 O y w m c X V v d D t T Z W N 0 a W 9 u M S 9 N Y W N y b 3 N l d H R v c m k v T W 9 k a W Z p Y 2 F 0 b y B 0 a X B v L n t D b 2 x 1 b W 4 5 L D h 9 J n F 1 b 3 Q 7 L C Z x d W 9 0 O 1 N l Y 3 R p b 2 4 x L 0 1 h Y 3 J v c 2 V 0 d G 9 y a S 9 N b 2 R p Z m l j Y X R v I H R p c G 8 u e 0 N v b H V t b j E w L D l 9 J n F 1 b 3 Q 7 L C Z x d W 9 0 O 1 N l Y 3 R p b 2 4 x L 0 1 h Y 3 J v c 2 V 0 d G 9 y a S 9 N b 2 R p Z m l j Y X R v I H R p c G 8 u e 0 N v b H V t b j E x L D E w f S Z x d W 9 0 O y w m c X V v d D t T Z W N 0 a W 9 u M S 9 N Y W N y b 3 N l d H R v c m k v T W 9 k a W Z p Y 2 F 0 b y B 0 a X B v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h Y 3 J v c 2 V 0 d G 9 y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j c m 9 z Z X R 0 b 3 J p L 0 1 h Y 3 J v c 2 V 0 d G 9 y a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Y 3 J v c 2 V 0 d G 9 y a S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G K d W 9 r 7 o R Z c A Z V x r z n + Q A A A A A A I A A A A A A B B m A A A A A Q A A I A A A A B 6 I e z n p e j s 1 Z U Q J J K Y E H P V d R 8 E I V w i + y i u b 2 p J + j W I C A A A A A A 6 A A A A A A g A A I A A A A P 4 H a b 0 R r 5 i s v g 8 h C z W / r G p x G 8 6 G r + q S L 4 F y V T N W q I c 5 U A A A A A y F x Z f s w E m G 7 c q L + r b 2 n 5 T O h I 7 0 F c s 2 q f P y x Q d G 3 0 9 7 d / T X w 6 + V Q 8 f 5 Y b I t W d + L d b e 3 i 6 T d a F i Y Y / H Z P q A K a c P S m d N a 2 C Y r X / P R C z A B 1 G H h Q A A A A M 3 k K o z w l m a 5 a j T m d m t r / U u R 9 7 / b 2 S Y w q J Z B B 7 0 u M n s E 1 s m F n 9 a x 9 P 1 w s 4 y f w i a x H h 0 L p 9 J 1 J o 8 X 2 5 a m T W C f q f 4 = < / D a t a M a s h u p > 
</file>

<file path=customXml/itemProps1.xml><?xml version="1.0" encoding="utf-8"?>
<ds:datastoreItem xmlns:ds="http://schemas.openxmlformats.org/officeDocument/2006/customXml" ds:itemID="{47A1D6F6-0489-449A-9061-FC06154166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13</vt:i4>
      </vt:variant>
    </vt:vector>
  </HeadingPairs>
  <TitlesOfParts>
    <vt:vector size="33" baseType="lpstr">
      <vt:lpstr>1. TERZIARIO</vt:lpstr>
      <vt:lpstr>Macrosettori</vt:lpstr>
      <vt:lpstr>1. Settori</vt:lpstr>
      <vt:lpstr>1. Tipologie</vt:lpstr>
      <vt:lpstr>1. Natura giuridica</vt:lpstr>
      <vt:lpstr>1. Specializzazione</vt:lpstr>
      <vt:lpstr>1. Delegazioni</vt:lpstr>
      <vt:lpstr>2. COMMERCIO</vt:lpstr>
      <vt:lpstr>2. Rete distributiva</vt:lpstr>
      <vt:lpstr>2. Categorie dettaglio</vt:lpstr>
      <vt:lpstr>2. Specializzazione</vt:lpstr>
      <vt:lpstr>2. Delegazioni</vt:lpstr>
      <vt:lpstr>3. TURISMO</vt:lpstr>
      <vt:lpstr>3. Servizio turistico</vt:lpstr>
      <vt:lpstr>3. Specializzazione</vt:lpstr>
      <vt:lpstr>3. Delegazioni</vt:lpstr>
      <vt:lpstr>4. SERVIZI</vt:lpstr>
      <vt:lpstr>4. Tipologia clientela</vt:lpstr>
      <vt:lpstr>4. Specializzazione</vt:lpstr>
      <vt:lpstr>4. Delegazioni</vt:lpstr>
      <vt:lpstr>'1. Delegazioni'!Area_stampa</vt:lpstr>
      <vt:lpstr>'1. Natura giuridica'!Area_stampa</vt:lpstr>
      <vt:lpstr>'1. Settori'!Area_stampa</vt:lpstr>
      <vt:lpstr>'1. Specializzazione'!Area_stampa</vt:lpstr>
      <vt:lpstr>'1. Tipologie'!Area_stampa</vt:lpstr>
      <vt:lpstr>'2. Categorie dettaglio'!Area_stampa</vt:lpstr>
      <vt:lpstr>'2. Rete distributiva'!Area_stampa</vt:lpstr>
      <vt:lpstr>'2. Specializzazione'!Area_stampa</vt:lpstr>
      <vt:lpstr>'3. Servizio turistico'!Area_stampa</vt:lpstr>
      <vt:lpstr>'3. Specializzazione'!Area_stampa</vt:lpstr>
      <vt:lpstr>'4. Specializzazione'!Area_stampa</vt:lpstr>
      <vt:lpstr>'4. Tipologia clientela'!Area_stampa</vt:lpstr>
      <vt:lpstr>Macrosettori!Area_stampa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EconLab</dc:creator>
  <cp:lastModifiedBy>Emiliano Conte</cp:lastModifiedBy>
  <cp:lastPrinted>2020-01-07T14:03:50Z</cp:lastPrinted>
  <dcterms:created xsi:type="dcterms:W3CDTF">2011-12-06T14:39:47Z</dcterms:created>
  <dcterms:modified xsi:type="dcterms:W3CDTF">2022-05-06T08:20:51Z</dcterms:modified>
</cp:coreProperties>
</file>