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Questa_cartella_di_lavoro" autoCompressPictures="0"/>
  <mc:AlternateContent xmlns:mc="http://schemas.openxmlformats.org/markup-compatibility/2006">
    <mc:Choice Requires="x15">
      <x15ac:absPath xmlns:x15ac="http://schemas.microsoft.com/office/spreadsheetml/2010/11/ac" url="C:\Users\User\Desktop\Piemonte Nord\OUTLOOK TERZIARIO_Anno 2021\_MATERIALE DA PUBBLICARE\Sito Centro Studi\"/>
    </mc:Choice>
  </mc:AlternateContent>
  <xr:revisionPtr revIDLastSave="0" documentId="13_ncr:1_{0F8CA25F-3528-479B-9C45-5901D8AF8915}" xr6:coauthVersionLast="47" xr6:coauthVersionMax="47" xr10:uidLastSave="{00000000-0000-0000-0000-000000000000}"/>
  <bookViews>
    <workbookView xWindow="-120" yWindow="-120" windowWidth="29040" windowHeight="15840" tabRatio="813" xr2:uid="{00000000-000D-0000-FFFF-FFFF00000000}"/>
  </bookViews>
  <sheets>
    <sheet name="TERZIARIO" sheetId="110" r:id="rId1"/>
    <sheet name="Macrosettori" sheetId="112" r:id="rId2"/>
    <sheet name="Settori" sheetId="113" r:id="rId3"/>
    <sheet name="Classe età" sheetId="99" r:id="rId4"/>
    <sheet name="Delegazioni" sheetId="109" r:id="rId5"/>
  </sheets>
  <externalReferences>
    <externalReference r:id="rId6"/>
  </externalReferences>
  <definedNames>
    <definedName name="_xlnm.Print_Area" localSheetId="3">'Classe età'!$BP$8:$CK$91</definedName>
    <definedName name="_xlnm.Print_Area" localSheetId="4">Delegazioni!#REF!</definedName>
    <definedName name="_xlnm.Print_Area" localSheetId="1">Macrosettori!$BP$8:$CK$91</definedName>
    <definedName name="_xlnm.Print_Area" localSheetId="2">Settori!$BP$8:$CK$87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109" l="1"/>
  <c r="H42" i="109"/>
  <c r="H37" i="109"/>
  <c r="G69" i="99"/>
  <c r="G84" i="99"/>
  <c r="G99" i="99"/>
  <c r="G114" i="99"/>
  <c r="G54" i="99"/>
  <c r="G70" i="99"/>
  <c r="G85" i="99"/>
  <c r="G100" i="99"/>
  <c r="G115" i="99"/>
  <c r="G55" i="99"/>
  <c r="G71" i="99"/>
  <c r="G86" i="99"/>
  <c r="G101" i="99"/>
  <c r="G116" i="99"/>
  <c r="G56" i="99"/>
  <c r="G72" i="99"/>
  <c r="G87" i="99"/>
  <c r="G102" i="99"/>
  <c r="G117" i="99"/>
  <c r="G57" i="99"/>
  <c r="G58" i="99"/>
  <c r="F69" i="99"/>
  <c r="F84" i="99"/>
  <c r="F99" i="99"/>
  <c r="F114" i="99"/>
  <c r="F54" i="99"/>
  <c r="F70" i="99"/>
  <c r="F85" i="99"/>
  <c r="F100" i="99"/>
  <c r="F115" i="99"/>
  <c r="F55" i="99"/>
  <c r="F71" i="99"/>
  <c r="F86" i="99"/>
  <c r="F101" i="99"/>
  <c r="F116" i="99"/>
  <c r="F56" i="99"/>
  <c r="F72" i="99"/>
  <c r="F87" i="99"/>
  <c r="F102" i="99"/>
  <c r="F117" i="99"/>
  <c r="F57" i="99"/>
  <c r="F58" i="99"/>
  <c r="D25" i="99"/>
  <c r="D68" i="109"/>
  <c r="E25" i="99"/>
  <c r="E68" i="109"/>
  <c r="F25" i="99"/>
  <c r="F68" i="109"/>
  <c r="G25" i="99"/>
  <c r="G68" i="109"/>
  <c r="H25" i="99"/>
  <c r="H68" i="109"/>
  <c r="I25" i="99"/>
  <c r="I68" i="109"/>
  <c r="J25" i="99"/>
  <c r="J68" i="109"/>
  <c r="K25" i="99"/>
  <c r="K68" i="109"/>
  <c r="L25" i="99"/>
  <c r="L68" i="109"/>
  <c r="M25" i="99"/>
  <c r="M68" i="109"/>
  <c r="N25" i="99"/>
  <c r="N68" i="109"/>
  <c r="O25" i="99"/>
  <c r="O68" i="109"/>
  <c r="P25" i="99"/>
  <c r="P68" i="109"/>
  <c r="Q25" i="99"/>
  <c r="Q68" i="109"/>
  <c r="C25" i="99"/>
  <c r="C68" i="109"/>
  <c r="C55" i="109"/>
  <c r="D55" i="109"/>
  <c r="E55" i="109"/>
  <c r="F55" i="109"/>
  <c r="G55" i="109"/>
  <c r="H55" i="109"/>
  <c r="I55" i="109"/>
  <c r="J55" i="109"/>
  <c r="K55" i="109"/>
  <c r="L55" i="109"/>
  <c r="M55" i="109"/>
  <c r="N55" i="109"/>
  <c r="O55" i="109"/>
  <c r="P55" i="109"/>
  <c r="Q55" i="109"/>
  <c r="C56" i="109"/>
  <c r="D56" i="109"/>
  <c r="E56" i="109"/>
  <c r="F56" i="109"/>
  <c r="G56" i="109"/>
  <c r="H56" i="109"/>
  <c r="I56" i="109"/>
  <c r="J56" i="109"/>
  <c r="K56" i="109"/>
  <c r="L56" i="109"/>
  <c r="M56" i="109"/>
  <c r="N56" i="109"/>
  <c r="O56" i="109"/>
  <c r="P56" i="109"/>
  <c r="Q56" i="109"/>
  <c r="C57" i="109"/>
  <c r="D57" i="109"/>
  <c r="E57" i="109"/>
  <c r="F57" i="109"/>
  <c r="G57" i="109"/>
  <c r="H57" i="109"/>
  <c r="I57" i="109"/>
  <c r="J57" i="109"/>
  <c r="K57" i="109"/>
  <c r="L57" i="109"/>
  <c r="M57" i="109"/>
  <c r="N57" i="109"/>
  <c r="O57" i="109"/>
  <c r="P57" i="109"/>
  <c r="Q57" i="109"/>
  <c r="C58" i="109"/>
  <c r="D58" i="109"/>
  <c r="E58" i="109"/>
  <c r="F58" i="109"/>
  <c r="G58" i="109"/>
  <c r="H58" i="109"/>
  <c r="I58" i="109"/>
  <c r="J58" i="109"/>
  <c r="K58" i="109"/>
  <c r="L58" i="109"/>
  <c r="M58" i="109"/>
  <c r="N58" i="109"/>
  <c r="O58" i="109"/>
  <c r="P58" i="109"/>
  <c r="Q58" i="109"/>
  <c r="C59" i="109"/>
  <c r="D59" i="109"/>
  <c r="E59" i="109"/>
  <c r="F59" i="109"/>
  <c r="G59" i="109"/>
  <c r="H59" i="109"/>
  <c r="I59" i="109"/>
  <c r="J59" i="109"/>
  <c r="K59" i="109"/>
  <c r="L59" i="109"/>
  <c r="M59" i="109"/>
  <c r="N59" i="109"/>
  <c r="O59" i="109"/>
  <c r="P59" i="109"/>
  <c r="Q59" i="109"/>
  <c r="C60" i="109"/>
  <c r="D60" i="109"/>
  <c r="E60" i="109"/>
  <c r="F60" i="109"/>
  <c r="G60" i="109"/>
  <c r="H60" i="109"/>
  <c r="I60" i="109"/>
  <c r="J60" i="109"/>
  <c r="K60" i="109"/>
  <c r="L60" i="109"/>
  <c r="M60" i="109"/>
  <c r="N60" i="109"/>
  <c r="O60" i="109"/>
  <c r="P60" i="109"/>
  <c r="Q60" i="109"/>
  <c r="C61" i="109"/>
  <c r="D61" i="109"/>
  <c r="E61" i="109"/>
  <c r="F61" i="109"/>
  <c r="G61" i="109"/>
  <c r="H61" i="109"/>
  <c r="I61" i="109"/>
  <c r="J61" i="109"/>
  <c r="K61" i="109"/>
  <c r="L61" i="109"/>
  <c r="M61" i="109"/>
  <c r="N61" i="109"/>
  <c r="O61" i="109"/>
  <c r="P61" i="109"/>
  <c r="Q61" i="109"/>
  <c r="C62" i="109"/>
  <c r="D62" i="109"/>
  <c r="E62" i="109"/>
  <c r="F62" i="109"/>
  <c r="G62" i="109"/>
  <c r="H62" i="109"/>
  <c r="I62" i="109"/>
  <c r="J62" i="109"/>
  <c r="K62" i="109"/>
  <c r="L62" i="109"/>
  <c r="M62" i="109"/>
  <c r="N62" i="109"/>
  <c r="O62" i="109"/>
  <c r="P62" i="109"/>
  <c r="Q62" i="109"/>
  <c r="C63" i="109"/>
  <c r="D63" i="109"/>
  <c r="E63" i="109"/>
  <c r="F63" i="109"/>
  <c r="G63" i="109"/>
  <c r="H63" i="109"/>
  <c r="I63" i="109"/>
  <c r="J63" i="109"/>
  <c r="K63" i="109"/>
  <c r="L63" i="109"/>
  <c r="M63" i="109"/>
  <c r="N63" i="109"/>
  <c r="O63" i="109"/>
  <c r="P63" i="109"/>
  <c r="Q63" i="109"/>
  <c r="C64" i="109"/>
  <c r="D64" i="109"/>
  <c r="E64" i="109"/>
  <c r="F64" i="109"/>
  <c r="G64" i="109"/>
  <c r="H64" i="109"/>
  <c r="I64" i="109"/>
  <c r="J64" i="109"/>
  <c r="K64" i="109"/>
  <c r="L64" i="109"/>
  <c r="M64" i="109"/>
  <c r="N64" i="109"/>
  <c r="O64" i="109"/>
  <c r="P64" i="109"/>
  <c r="Q64" i="109"/>
  <c r="C65" i="109"/>
  <c r="D65" i="109"/>
  <c r="E65" i="109"/>
  <c r="F65" i="109"/>
  <c r="G65" i="109"/>
  <c r="H65" i="109"/>
  <c r="I65" i="109"/>
  <c r="J65" i="109"/>
  <c r="K65" i="109"/>
  <c r="L65" i="109"/>
  <c r="M65" i="109"/>
  <c r="N65" i="109"/>
  <c r="O65" i="109"/>
  <c r="P65" i="109"/>
  <c r="Q65" i="109"/>
  <c r="C66" i="109"/>
  <c r="D66" i="109"/>
  <c r="E66" i="109"/>
  <c r="F66" i="109"/>
  <c r="G66" i="109"/>
  <c r="H66" i="109"/>
  <c r="I66" i="109"/>
  <c r="J66" i="109"/>
  <c r="K66" i="109"/>
  <c r="L66" i="109"/>
  <c r="M66" i="109"/>
  <c r="N66" i="109"/>
  <c r="O66" i="109"/>
  <c r="P66" i="109"/>
  <c r="Q66" i="109"/>
  <c r="C67" i="109"/>
  <c r="D67" i="109"/>
  <c r="E67" i="109"/>
  <c r="F67" i="109"/>
  <c r="G67" i="109"/>
  <c r="H67" i="109"/>
  <c r="I67" i="109"/>
  <c r="J67" i="109"/>
  <c r="K67" i="109"/>
  <c r="L67" i="109"/>
  <c r="M67" i="109"/>
  <c r="N67" i="109"/>
  <c r="O67" i="109"/>
  <c r="P67" i="109"/>
  <c r="Q67" i="109"/>
  <c r="D54" i="109"/>
  <c r="E54" i="109"/>
  <c r="F54" i="109"/>
  <c r="G54" i="109"/>
  <c r="H54" i="109"/>
  <c r="I54" i="109"/>
  <c r="J54" i="109"/>
  <c r="K54" i="109"/>
  <c r="L54" i="109"/>
  <c r="M54" i="109"/>
  <c r="N54" i="109"/>
  <c r="O54" i="109"/>
  <c r="P54" i="109"/>
  <c r="Q54" i="109"/>
  <c r="C54" i="109"/>
  <c r="G67" i="113"/>
  <c r="G81" i="113"/>
  <c r="G95" i="113"/>
  <c r="G109" i="113"/>
  <c r="G53" i="113"/>
  <c r="G68" i="113"/>
  <c r="G82" i="113"/>
  <c r="G96" i="113"/>
  <c r="G110" i="113"/>
  <c r="G54" i="113"/>
  <c r="G69" i="113"/>
  <c r="G83" i="113"/>
  <c r="G97" i="113"/>
  <c r="G111" i="113"/>
  <c r="G55" i="113"/>
  <c r="G56" i="113"/>
  <c r="F67" i="113"/>
  <c r="F81" i="113"/>
  <c r="F95" i="113"/>
  <c r="F109" i="113"/>
  <c r="F53" i="113"/>
  <c r="F68" i="113"/>
  <c r="F82" i="113"/>
  <c r="F96" i="113"/>
  <c r="F110" i="113"/>
  <c r="F54" i="113"/>
  <c r="F69" i="113"/>
  <c r="F83" i="113"/>
  <c r="F97" i="113"/>
  <c r="F111" i="113"/>
  <c r="F55" i="113"/>
  <c r="F56" i="113"/>
  <c r="D25" i="113"/>
  <c r="D46" i="109"/>
  <c r="E25" i="113"/>
  <c r="E46" i="109"/>
  <c r="F25" i="113"/>
  <c r="F46" i="109"/>
  <c r="G25" i="113"/>
  <c r="G46" i="109"/>
  <c r="H25" i="113"/>
  <c r="H46" i="109"/>
  <c r="I25" i="113"/>
  <c r="I46" i="109"/>
  <c r="J25" i="113"/>
  <c r="J46" i="109"/>
  <c r="K25" i="113"/>
  <c r="K46" i="109"/>
  <c r="L25" i="113"/>
  <c r="L46" i="109"/>
  <c r="M25" i="113"/>
  <c r="M46" i="109"/>
  <c r="N25" i="113"/>
  <c r="N46" i="109"/>
  <c r="C25" i="113"/>
  <c r="C46" i="109"/>
  <c r="C33" i="109"/>
  <c r="D33" i="109"/>
  <c r="E33" i="109"/>
  <c r="F33" i="109"/>
  <c r="G33" i="109"/>
  <c r="H33" i="109"/>
  <c r="I33" i="109"/>
  <c r="J33" i="109"/>
  <c r="K33" i="109"/>
  <c r="L33" i="109"/>
  <c r="M33" i="109"/>
  <c r="N33" i="109"/>
  <c r="C34" i="109"/>
  <c r="D34" i="109"/>
  <c r="E34" i="109"/>
  <c r="F34" i="109"/>
  <c r="G34" i="109"/>
  <c r="H34" i="109"/>
  <c r="I34" i="109"/>
  <c r="J34" i="109"/>
  <c r="L34" i="109"/>
  <c r="M34" i="109"/>
  <c r="N34" i="109"/>
  <c r="C35" i="109"/>
  <c r="D35" i="109"/>
  <c r="E35" i="109"/>
  <c r="F35" i="109"/>
  <c r="G35" i="109"/>
  <c r="H35" i="109"/>
  <c r="I35" i="109"/>
  <c r="J35" i="109"/>
  <c r="K35" i="109"/>
  <c r="L35" i="109"/>
  <c r="M35" i="109"/>
  <c r="N35" i="109"/>
  <c r="C36" i="109"/>
  <c r="D36" i="109"/>
  <c r="E36" i="109"/>
  <c r="F36" i="109"/>
  <c r="G36" i="109"/>
  <c r="H36" i="109"/>
  <c r="I36" i="109"/>
  <c r="J36" i="109"/>
  <c r="K36" i="109"/>
  <c r="L36" i="109"/>
  <c r="M36" i="109"/>
  <c r="N36" i="109"/>
  <c r="C37" i="109"/>
  <c r="D37" i="109"/>
  <c r="E37" i="109"/>
  <c r="F37" i="109"/>
  <c r="G37" i="109"/>
  <c r="I37" i="109"/>
  <c r="J37" i="109"/>
  <c r="K37" i="109"/>
  <c r="L37" i="109"/>
  <c r="M37" i="109"/>
  <c r="N37" i="109"/>
  <c r="C38" i="109"/>
  <c r="D38" i="109"/>
  <c r="E38" i="109"/>
  <c r="F38" i="109"/>
  <c r="G38" i="109"/>
  <c r="H38" i="109"/>
  <c r="I38" i="109"/>
  <c r="J38" i="109"/>
  <c r="K38" i="109"/>
  <c r="L38" i="109"/>
  <c r="M38" i="109"/>
  <c r="N38" i="109"/>
  <c r="C39" i="109"/>
  <c r="D39" i="109"/>
  <c r="E39" i="109"/>
  <c r="F39" i="109"/>
  <c r="G39" i="109"/>
  <c r="H39" i="109"/>
  <c r="I39" i="109"/>
  <c r="J39" i="109"/>
  <c r="K39" i="109"/>
  <c r="L39" i="109"/>
  <c r="M39" i="109"/>
  <c r="N39" i="109"/>
  <c r="C40" i="109"/>
  <c r="D40" i="109"/>
  <c r="E40" i="109"/>
  <c r="F40" i="109"/>
  <c r="G40" i="109"/>
  <c r="H40" i="109"/>
  <c r="I40" i="109"/>
  <c r="J40" i="109"/>
  <c r="K40" i="109"/>
  <c r="L40" i="109"/>
  <c r="M40" i="109"/>
  <c r="N40" i="109"/>
  <c r="C41" i="109"/>
  <c r="D41" i="109"/>
  <c r="E41" i="109"/>
  <c r="F41" i="109"/>
  <c r="G41" i="109"/>
  <c r="H41" i="109"/>
  <c r="I41" i="109"/>
  <c r="J41" i="109"/>
  <c r="K41" i="109"/>
  <c r="L41" i="109"/>
  <c r="M41" i="109"/>
  <c r="N41" i="109"/>
  <c r="C42" i="109"/>
  <c r="D42" i="109"/>
  <c r="E42" i="109"/>
  <c r="F42" i="109"/>
  <c r="G42" i="109"/>
  <c r="I42" i="109"/>
  <c r="J42" i="109"/>
  <c r="K42" i="109"/>
  <c r="L42" i="109"/>
  <c r="M42" i="109"/>
  <c r="N42" i="109"/>
  <c r="C43" i="109"/>
  <c r="D43" i="109"/>
  <c r="E43" i="109"/>
  <c r="F43" i="109"/>
  <c r="G43" i="109"/>
  <c r="H43" i="109"/>
  <c r="I43" i="109"/>
  <c r="J43" i="109"/>
  <c r="K43" i="109"/>
  <c r="L43" i="109"/>
  <c r="M43" i="109"/>
  <c r="N43" i="109"/>
  <c r="C44" i="109"/>
  <c r="D44" i="109"/>
  <c r="E44" i="109"/>
  <c r="F44" i="109"/>
  <c r="G44" i="109"/>
  <c r="H44" i="109"/>
  <c r="I44" i="109"/>
  <c r="J44" i="109"/>
  <c r="K44" i="109"/>
  <c r="L44" i="109"/>
  <c r="M44" i="109"/>
  <c r="N44" i="109"/>
  <c r="C45" i="109"/>
  <c r="D45" i="109"/>
  <c r="E45" i="109"/>
  <c r="F45" i="109"/>
  <c r="G45" i="109"/>
  <c r="H45" i="109"/>
  <c r="I45" i="109"/>
  <c r="J45" i="109"/>
  <c r="K45" i="109"/>
  <c r="L45" i="109"/>
  <c r="M45" i="109"/>
  <c r="N45" i="109"/>
  <c r="D32" i="109"/>
  <c r="E32" i="109"/>
  <c r="F32" i="109"/>
  <c r="G32" i="109"/>
  <c r="H32" i="109"/>
  <c r="I32" i="109"/>
  <c r="J32" i="109"/>
  <c r="K32" i="109"/>
  <c r="L32" i="109"/>
  <c r="M32" i="109"/>
  <c r="N32" i="109"/>
  <c r="C32" i="109"/>
  <c r="G69" i="112"/>
  <c r="G84" i="112"/>
  <c r="G99" i="112"/>
  <c r="G114" i="112"/>
  <c r="G54" i="112"/>
  <c r="G70" i="112"/>
  <c r="G85" i="112"/>
  <c r="G100" i="112"/>
  <c r="G115" i="112"/>
  <c r="G55" i="112"/>
  <c r="G71" i="112"/>
  <c r="G86" i="112"/>
  <c r="G101" i="112"/>
  <c r="G116" i="112"/>
  <c r="G56" i="112"/>
  <c r="G72" i="112"/>
  <c r="G87" i="112"/>
  <c r="G102" i="112"/>
  <c r="G117" i="112"/>
  <c r="G57" i="112"/>
  <c r="G58" i="112"/>
  <c r="C25" i="112"/>
  <c r="C24" i="109"/>
  <c r="F69" i="112"/>
  <c r="F84" i="112"/>
  <c r="F99" i="112"/>
  <c r="F114" i="112"/>
  <c r="F54" i="112"/>
  <c r="F70" i="112"/>
  <c r="F85" i="112"/>
  <c r="F100" i="112"/>
  <c r="F115" i="112"/>
  <c r="F55" i="112"/>
  <c r="F71" i="112"/>
  <c r="F86" i="112"/>
  <c r="F101" i="112"/>
  <c r="F116" i="112"/>
  <c r="F56" i="112"/>
  <c r="F72" i="112"/>
  <c r="F87" i="112"/>
  <c r="F102" i="112"/>
  <c r="F117" i="112"/>
  <c r="F57" i="112"/>
  <c r="F58" i="112"/>
  <c r="D25" i="112"/>
  <c r="D24" i="109"/>
  <c r="E25" i="112"/>
  <c r="E24" i="109"/>
  <c r="F25" i="112"/>
  <c r="F24" i="109"/>
  <c r="G25" i="112"/>
  <c r="G24" i="109"/>
  <c r="H25" i="112"/>
  <c r="H24" i="109"/>
  <c r="I25" i="112"/>
  <c r="I24" i="109"/>
  <c r="J25" i="112"/>
  <c r="J24" i="109"/>
  <c r="K25" i="112"/>
  <c r="K24" i="109"/>
  <c r="L25" i="112"/>
  <c r="L24" i="109"/>
  <c r="M25" i="112"/>
  <c r="M24" i="109"/>
  <c r="N25" i="112"/>
  <c r="N24" i="109"/>
  <c r="O25" i="112"/>
  <c r="O24" i="109"/>
  <c r="P25" i="112"/>
  <c r="P24" i="109"/>
  <c r="Q25" i="112"/>
  <c r="Q24" i="109"/>
  <c r="C11" i="109"/>
  <c r="D11" i="109"/>
  <c r="E11" i="109"/>
  <c r="F11" i="109"/>
  <c r="G11" i="109"/>
  <c r="H11" i="109"/>
  <c r="I11" i="109"/>
  <c r="J11" i="109"/>
  <c r="K11" i="109"/>
  <c r="L11" i="109"/>
  <c r="M11" i="109"/>
  <c r="N11" i="109"/>
  <c r="O11" i="109"/>
  <c r="P11" i="109"/>
  <c r="Q11" i="109"/>
  <c r="C12" i="109"/>
  <c r="D12" i="109"/>
  <c r="E12" i="109"/>
  <c r="F12" i="109"/>
  <c r="G12" i="109"/>
  <c r="H12" i="109"/>
  <c r="I12" i="109"/>
  <c r="J12" i="109"/>
  <c r="K12" i="109"/>
  <c r="L12" i="109"/>
  <c r="M12" i="109"/>
  <c r="N12" i="109"/>
  <c r="O12" i="109"/>
  <c r="P12" i="109"/>
  <c r="Q12" i="109"/>
  <c r="C13" i="109"/>
  <c r="D13" i="109"/>
  <c r="E13" i="109"/>
  <c r="F13" i="109"/>
  <c r="G13" i="109"/>
  <c r="H13" i="109"/>
  <c r="I13" i="109"/>
  <c r="J13" i="109"/>
  <c r="K13" i="109"/>
  <c r="L13" i="109"/>
  <c r="M13" i="109"/>
  <c r="N13" i="109"/>
  <c r="O13" i="109"/>
  <c r="P13" i="109"/>
  <c r="Q13" i="109"/>
  <c r="C14" i="109"/>
  <c r="D14" i="109"/>
  <c r="E14" i="109"/>
  <c r="F14" i="109"/>
  <c r="G14" i="109"/>
  <c r="H14" i="109"/>
  <c r="I14" i="109"/>
  <c r="J14" i="109"/>
  <c r="K14" i="109"/>
  <c r="L14" i="109"/>
  <c r="M14" i="109"/>
  <c r="N14" i="109"/>
  <c r="O14" i="109"/>
  <c r="P14" i="109"/>
  <c r="Q14" i="109"/>
  <c r="C15" i="109"/>
  <c r="D15" i="109"/>
  <c r="E15" i="109"/>
  <c r="F15" i="109"/>
  <c r="G15" i="109"/>
  <c r="H15" i="109"/>
  <c r="I15" i="109"/>
  <c r="J15" i="109"/>
  <c r="K15" i="109"/>
  <c r="L15" i="109"/>
  <c r="M15" i="109"/>
  <c r="N15" i="109"/>
  <c r="O15" i="109"/>
  <c r="P15" i="109"/>
  <c r="Q15" i="109"/>
  <c r="C16" i="109"/>
  <c r="D16" i="109"/>
  <c r="E16" i="109"/>
  <c r="F16" i="109"/>
  <c r="G16" i="109"/>
  <c r="H16" i="109"/>
  <c r="I16" i="109"/>
  <c r="J16" i="109"/>
  <c r="K16" i="109"/>
  <c r="L16" i="109"/>
  <c r="M16" i="109"/>
  <c r="N16" i="109"/>
  <c r="O16" i="109"/>
  <c r="P16" i="109"/>
  <c r="Q16" i="109"/>
  <c r="C17" i="109"/>
  <c r="D17" i="109"/>
  <c r="E17" i="109"/>
  <c r="F17" i="109"/>
  <c r="G17" i="109"/>
  <c r="H17" i="109"/>
  <c r="I17" i="109"/>
  <c r="J17" i="109"/>
  <c r="K17" i="109"/>
  <c r="L17" i="109"/>
  <c r="M17" i="109"/>
  <c r="N17" i="109"/>
  <c r="O17" i="109"/>
  <c r="P17" i="109"/>
  <c r="Q17" i="109"/>
  <c r="C18" i="109"/>
  <c r="D18" i="109"/>
  <c r="E18" i="109"/>
  <c r="F18" i="109"/>
  <c r="G18" i="109"/>
  <c r="H18" i="109"/>
  <c r="I18" i="109"/>
  <c r="J18" i="109"/>
  <c r="K18" i="109"/>
  <c r="L18" i="109"/>
  <c r="M18" i="109"/>
  <c r="N18" i="109"/>
  <c r="O18" i="109"/>
  <c r="P18" i="109"/>
  <c r="Q18" i="109"/>
  <c r="C19" i="109"/>
  <c r="D19" i="109"/>
  <c r="E19" i="109"/>
  <c r="F19" i="109"/>
  <c r="G19" i="109"/>
  <c r="H19" i="109"/>
  <c r="I19" i="109"/>
  <c r="J19" i="109"/>
  <c r="K19" i="109"/>
  <c r="L19" i="109"/>
  <c r="M19" i="109"/>
  <c r="N19" i="109"/>
  <c r="O19" i="109"/>
  <c r="P19" i="109"/>
  <c r="Q19" i="109"/>
  <c r="C20" i="109"/>
  <c r="D20" i="109"/>
  <c r="E20" i="109"/>
  <c r="F20" i="109"/>
  <c r="G20" i="109"/>
  <c r="H20" i="109"/>
  <c r="I20" i="109"/>
  <c r="J20" i="109"/>
  <c r="K20" i="109"/>
  <c r="L20" i="109"/>
  <c r="M20" i="109"/>
  <c r="N20" i="109"/>
  <c r="O20" i="109"/>
  <c r="P20" i="109"/>
  <c r="Q20" i="109"/>
  <c r="C21" i="109"/>
  <c r="D21" i="109"/>
  <c r="E21" i="109"/>
  <c r="F21" i="109"/>
  <c r="G21" i="109"/>
  <c r="H21" i="109"/>
  <c r="I21" i="109"/>
  <c r="J21" i="109"/>
  <c r="K21" i="109"/>
  <c r="L21" i="109"/>
  <c r="M21" i="109"/>
  <c r="N21" i="109"/>
  <c r="O21" i="109"/>
  <c r="P21" i="109"/>
  <c r="Q21" i="109"/>
  <c r="C22" i="109"/>
  <c r="D22" i="109"/>
  <c r="E22" i="109"/>
  <c r="F22" i="109"/>
  <c r="G22" i="109"/>
  <c r="H22" i="109"/>
  <c r="I22" i="109"/>
  <c r="J22" i="109"/>
  <c r="K22" i="109"/>
  <c r="L22" i="109"/>
  <c r="M22" i="109"/>
  <c r="N22" i="109"/>
  <c r="O22" i="109"/>
  <c r="P22" i="109"/>
  <c r="Q22" i="109"/>
  <c r="C23" i="109"/>
  <c r="D23" i="109"/>
  <c r="E23" i="109"/>
  <c r="F23" i="109"/>
  <c r="G23" i="109"/>
  <c r="H23" i="109"/>
  <c r="I23" i="109"/>
  <c r="J23" i="109"/>
  <c r="K23" i="109"/>
  <c r="L23" i="109"/>
  <c r="M23" i="109"/>
  <c r="N23" i="109"/>
  <c r="O23" i="109"/>
  <c r="P23" i="109"/>
  <c r="Q23" i="109"/>
  <c r="D10" i="109"/>
  <c r="E10" i="109"/>
  <c r="F10" i="109"/>
  <c r="G10" i="109"/>
  <c r="H10" i="109"/>
  <c r="I10" i="109"/>
  <c r="J10" i="109"/>
  <c r="K10" i="109"/>
  <c r="L10" i="109"/>
  <c r="M10" i="109"/>
  <c r="N10" i="109"/>
  <c r="O10" i="109"/>
  <c r="P10" i="109"/>
  <c r="Q10" i="109"/>
  <c r="C10" i="109"/>
  <c r="C115" i="99"/>
  <c r="D115" i="99"/>
  <c r="E115" i="99"/>
  <c r="C116" i="99"/>
  <c r="D116" i="99"/>
  <c r="E116" i="99"/>
  <c r="C117" i="99"/>
  <c r="D117" i="99"/>
  <c r="E117" i="99"/>
  <c r="D114" i="99"/>
  <c r="E114" i="99"/>
  <c r="C114" i="99"/>
  <c r="C100" i="99"/>
  <c r="D100" i="99"/>
  <c r="E100" i="99"/>
  <c r="C101" i="99"/>
  <c r="D101" i="99"/>
  <c r="E101" i="99"/>
  <c r="C102" i="99"/>
  <c r="D102" i="99"/>
  <c r="E102" i="99"/>
  <c r="D99" i="99"/>
  <c r="E99" i="99"/>
  <c r="C99" i="99"/>
  <c r="C85" i="99"/>
  <c r="D85" i="99"/>
  <c r="E85" i="99"/>
  <c r="C86" i="99"/>
  <c r="D86" i="99"/>
  <c r="E86" i="99"/>
  <c r="C87" i="99"/>
  <c r="D87" i="99"/>
  <c r="E87" i="99"/>
  <c r="D84" i="99"/>
  <c r="E84" i="99"/>
  <c r="C84" i="99"/>
  <c r="C70" i="99"/>
  <c r="D70" i="99"/>
  <c r="E70" i="99"/>
  <c r="C71" i="99"/>
  <c r="D71" i="99"/>
  <c r="E71" i="99"/>
  <c r="C72" i="99"/>
  <c r="D72" i="99"/>
  <c r="E72" i="99"/>
  <c r="D69" i="99"/>
  <c r="E69" i="99"/>
  <c r="C69" i="99"/>
  <c r="C40" i="99"/>
  <c r="D40" i="99"/>
  <c r="E40" i="99"/>
  <c r="F40" i="99"/>
  <c r="G40" i="99"/>
  <c r="C41" i="99"/>
  <c r="D41" i="99"/>
  <c r="E41" i="99"/>
  <c r="F41" i="99"/>
  <c r="G41" i="99"/>
  <c r="C42" i="99"/>
  <c r="D42" i="99"/>
  <c r="E42" i="99"/>
  <c r="F42" i="99"/>
  <c r="G42" i="99"/>
  <c r="D39" i="99"/>
  <c r="E39" i="99"/>
  <c r="F39" i="99"/>
  <c r="G39" i="99"/>
  <c r="C39" i="99"/>
  <c r="C110" i="113"/>
  <c r="D110" i="113"/>
  <c r="E110" i="113"/>
  <c r="C111" i="113"/>
  <c r="D111" i="113"/>
  <c r="E111" i="113"/>
  <c r="D109" i="113"/>
  <c r="E109" i="113"/>
  <c r="C109" i="113"/>
  <c r="C96" i="113"/>
  <c r="D96" i="113"/>
  <c r="E96" i="113"/>
  <c r="C97" i="113"/>
  <c r="D97" i="113"/>
  <c r="E97" i="113"/>
  <c r="D95" i="113"/>
  <c r="E95" i="113"/>
  <c r="C95" i="113"/>
  <c r="C82" i="113"/>
  <c r="D82" i="113"/>
  <c r="E82" i="113"/>
  <c r="C83" i="113"/>
  <c r="D83" i="113"/>
  <c r="E83" i="113"/>
  <c r="D81" i="113"/>
  <c r="E81" i="113"/>
  <c r="C81" i="113"/>
  <c r="C68" i="113"/>
  <c r="D68" i="113"/>
  <c r="E68" i="113"/>
  <c r="C69" i="113"/>
  <c r="D69" i="113"/>
  <c r="E69" i="113"/>
  <c r="D67" i="113"/>
  <c r="E67" i="113"/>
  <c r="C67" i="113"/>
  <c r="C40" i="113"/>
  <c r="D40" i="113"/>
  <c r="E40" i="113"/>
  <c r="F40" i="113"/>
  <c r="G40" i="113"/>
  <c r="C41" i="113"/>
  <c r="D41" i="113"/>
  <c r="E41" i="113"/>
  <c r="F41" i="113"/>
  <c r="G41" i="113"/>
  <c r="D39" i="113"/>
  <c r="E39" i="113"/>
  <c r="F39" i="113"/>
  <c r="G39" i="113"/>
  <c r="C39" i="113"/>
  <c r="C115" i="112"/>
  <c r="D115" i="112"/>
  <c r="E115" i="112"/>
  <c r="C116" i="112"/>
  <c r="D116" i="112"/>
  <c r="E116" i="112"/>
  <c r="C117" i="112"/>
  <c r="D117" i="112"/>
  <c r="E117" i="112"/>
  <c r="D114" i="112"/>
  <c r="E114" i="112"/>
  <c r="C114" i="112"/>
  <c r="C100" i="112"/>
  <c r="D100" i="112"/>
  <c r="E100" i="112"/>
  <c r="C101" i="112"/>
  <c r="D101" i="112"/>
  <c r="E101" i="112"/>
  <c r="C102" i="112"/>
  <c r="D102" i="112"/>
  <c r="E102" i="112"/>
  <c r="D99" i="112"/>
  <c r="E99" i="112"/>
  <c r="C99" i="112"/>
  <c r="C85" i="112"/>
  <c r="D85" i="112"/>
  <c r="E85" i="112"/>
  <c r="C86" i="112"/>
  <c r="D86" i="112"/>
  <c r="E86" i="112"/>
  <c r="C87" i="112"/>
  <c r="D87" i="112"/>
  <c r="E87" i="112"/>
  <c r="D84" i="112"/>
  <c r="E84" i="112"/>
  <c r="C84" i="112"/>
  <c r="C70" i="112"/>
  <c r="D70" i="112"/>
  <c r="E70" i="112"/>
  <c r="C71" i="112"/>
  <c r="D71" i="112"/>
  <c r="E71" i="112"/>
  <c r="C72" i="112"/>
  <c r="D72" i="112"/>
  <c r="E72" i="112"/>
  <c r="D69" i="112"/>
  <c r="E69" i="112"/>
  <c r="C69" i="112"/>
  <c r="C40" i="112"/>
  <c r="D40" i="112"/>
  <c r="E40" i="112"/>
  <c r="F40" i="112"/>
  <c r="G40" i="112"/>
  <c r="C41" i="112"/>
  <c r="D41" i="112"/>
  <c r="E41" i="112"/>
  <c r="F41" i="112"/>
  <c r="G41" i="112"/>
  <c r="C42" i="112"/>
  <c r="D42" i="112"/>
  <c r="E42" i="112"/>
  <c r="F42" i="112"/>
  <c r="G42" i="112"/>
  <c r="D39" i="112"/>
  <c r="E39" i="112"/>
  <c r="F39" i="112"/>
  <c r="G39" i="112"/>
  <c r="C39" i="112"/>
  <c r="C55" i="112"/>
  <c r="D55" i="112"/>
  <c r="E55" i="112"/>
  <c r="C56" i="112"/>
  <c r="D56" i="112"/>
  <c r="E56" i="112"/>
  <c r="C57" i="112"/>
  <c r="D57" i="112"/>
  <c r="E57" i="112"/>
  <c r="D54" i="112"/>
  <c r="E54" i="112"/>
  <c r="C54" i="112"/>
  <c r="D122" i="112"/>
  <c r="E122" i="112"/>
  <c r="F122" i="112"/>
  <c r="G122" i="112"/>
  <c r="D123" i="112"/>
  <c r="E123" i="112"/>
  <c r="F123" i="112"/>
  <c r="G123" i="112"/>
  <c r="D124" i="112"/>
  <c r="E124" i="112"/>
  <c r="F124" i="112"/>
  <c r="G124" i="112"/>
  <c r="K10" i="112"/>
  <c r="G43" i="112"/>
  <c r="C10" i="112"/>
  <c r="L10" i="112"/>
  <c r="D64" i="112"/>
  <c r="E62" i="112"/>
  <c r="C54" i="113"/>
  <c r="C61" i="113"/>
  <c r="D54" i="113"/>
  <c r="D61" i="113"/>
  <c r="E54" i="113"/>
  <c r="C55" i="113"/>
  <c r="D55" i="113"/>
  <c r="E55" i="113"/>
  <c r="D53" i="113"/>
  <c r="E53" i="113"/>
  <c r="C53" i="113"/>
  <c r="E60" i="113"/>
  <c r="G60" i="113"/>
  <c r="G117" i="113"/>
  <c r="F117" i="113"/>
  <c r="C117" i="113"/>
  <c r="E116" i="113"/>
  <c r="D116" i="113"/>
  <c r="E112" i="113"/>
  <c r="D112" i="113"/>
  <c r="I111" i="113"/>
  <c r="H111" i="113"/>
  <c r="G118" i="113"/>
  <c r="F118" i="113"/>
  <c r="E118" i="113"/>
  <c r="D118" i="113"/>
  <c r="C118" i="113"/>
  <c r="I110" i="113"/>
  <c r="H110" i="113"/>
  <c r="E117" i="113"/>
  <c r="D117" i="113"/>
  <c r="I109" i="113"/>
  <c r="H109" i="113"/>
  <c r="G116" i="113"/>
  <c r="F116" i="113"/>
  <c r="C116" i="113"/>
  <c r="C104" i="113"/>
  <c r="C103" i="113"/>
  <c r="F98" i="113"/>
  <c r="G89" i="113"/>
  <c r="F89" i="113"/>
  <c r="C89" i="113"/>
  <c r="E88" i="113"/>
  <c r="D88" i="113"/>
  <c r="E84" i="113"/>
  <c r="D84" i="113"/>
  <c r="I83" i="113"/>
  <c r="H83" i="113"/>
  <c r="G90" i="113"/>
  <c r="F90" i="113"/>
  <c r="E90" i="113"/>
  <c r="D90" i="113"/>
  <c r="C90" i="113"/>
  <c r="I82" i="113"/>
  <c r="H82" i="113"/>
  <c r="E89" i="113"/>
  <c r="D89" i="113"/>
  <c r="I81" i="113"/>
  <c r="H81" i="113"/>
  <c r="G88" i="113"/>
  <c r="F88" i="113"/>
  <c r="C88" i="113"/>
  <c r="F76" i="113"/>
  <c r="C76" i="113"/>
  <c r="C75" i="113"/>
  <c r="G74" i="113"/>
  <c r="F74" i="113"/>
  <c r="F61" i="113"/>
  <c r="F62" i="113"/>
  <c r="H54" i="113"/>
  <c r="C48" i="113"/>
  <c r="C47" i="113"/>
  <c r="F46" i="113"/>
  <c r="N30" i="113"/>
  <c r="M30" i="113"/>
  <c r="L30" i="113"/>
  <c r="K30" i="113"/>
  <c r="J30" i="113"/>
  <c r="I30" i="113"/>
  <c r="H30" i="113"/>
  <c r="G30" i="113"/>
  <c r="F30" i="113"/>
  <c r="L29" i="113"/>
  <c r="K29" i="113"/>
  <c r="N28" i="113"/>
  <c r="M28" i="113"/>
  <c r="L28" i="113"/>
  <c r="K28" i="113"/>
  <c r="J28" i="113"/>
  <c r="I28" i="113"/>
  <c r="H28" i="113"/>
  <c r="G28" i="113"/>
  <c r="F28" i="113"/>
  <c r="K27" i="113"/>
  <c r="G27" i="113"/>
  <c r="K24" i="113"/>
  <c r="H24" i="113"/>
  <c r="I16" i="113"/>
  <c r="G16" i="113"/>
  <c r="E16" i="113"/>
  <c r="G15" i="113"/>
  <c r="I14" i="113"/>
  <c r="G14" i="113"/>
  <c r="E14" i="113"/>
  <c r="E11" i="113"/>
  <c r="W10" i="113"/>
  <c r="C122" i="112"/>
  <c r="N30" i="112"/>
  <c r="I115" i="112"/>
  <c r="C123" i="112"/>
  <c r="I114" i="112"/>
  <c r="E109" i="112"/>
  <c r="F108" i="112"/>
  <c r="E108" i="112"/>
  <c r="E107" i="112"/>
  <c r="I102" i="112"/>
  <c r="H101" i="112"/>
  <c r="D109" i="112"/>
  <c r="C109" i="112"/>
  <c r="G15" i="112"/>
  <c r="D108" i="112"/>
  <c r="C108" i="112"/>
  <c r="E103" i="112"/>
  <c r="D107" i="112"/>
  <c r="C107" i="112"/>
  <c r="G93" i="112"/>
  <c r="F92" i="112"/>
  <c r="E92" i="112"/>
  <c r="P28" i="112"/>
  <c r="H87" i="112"/>
  <c r="F94" i="112"/>
  <c r="E94" i="112"/>
  <c r="H86" i="112"/>
  <c r="I85" i="112"/>
  <c r="E93" i="112"/>
  <c r="I84" i="112"/>
  <c r="G92" i="112"/>
  <c r="D92" i="112"/>
  <c r="H84" i="112"/>
  <c r="D79" i="112"/>
  <c r="F78" i="112"/>
  <c r="E78" i="112"/>
  <c r="C78" i="112"/>
  <c r="G77" i="112"/>
  <c r="G73" i="112"/>
  <c r="I72" i="112"/>
  <c r="I71" i="112"/>
  <c r="F79" i="112"/>
  <c r="E79" i="112"/>
  <c r="C79" i="112"/>
  <c r="D78" i="112"/>
  <c r="H69" i="112"/>
  <c r="I69" i="112"/>
  <c r="F77" i="112"/>
  <c r="E77" i="112"/>
  <c r="D77" i="112"/>
  <c r="C77" i="112"/>
  <c r="I57" i="112"/>
  <c r="F63" i="112"/>
  <c r="C63" i="112"/>
  <c r="G49" i="112"/>
  <c r="F48" i="112"/>
  <c r="E48" i="112"/>
  <c r="I42" i="112"/>
  <c r="H41" i="112"/>
  <c r="I41" i="112"/>
  <c r="F49" i="112"/>
  <c r="E49" i="112"/>
  <c r="D49" i="112"/>
  <c r="C49" i="112"/>
  <c r="H40" i="112"/>
  <c r="D48" i="112"/>
  <c r="C48" i="112"/>
  <c r="G47" i="112"/>
  <c r="D43" i="112"/>
  <c r="Q30" i="112"/>
  <c r="P30" i="112"/>
  <c r="O30" i="112"/>
  <c r="L30" i="112"/>
  <c r="K30" i="112"/>
  <c r="J30" i="112"/>
  <c r="I30" i="112"/>
  <c r="H30" i="112"/>
  <c r="G30" i="112"/>
  <c r="F30" i="112"/>
  <c r="Q29" i="112"/>
  <c r="P29" i="112"/>
  <c r="O29" i="112"/>
  <c r="N29" i="112"/>
  <c r="M29" i="112"/>
  <c r="L29" i="112"/>
  <c r="J29" i="112"/>
  <c r="G29" i="112"/>
  <c r="F29" i="112"/>
  <c r="Q28" i="112"/>
  <c r="O28" i="112"/>
  <c r="N28" i="112"/>
  <c r="M28" i="112"/>
  <c r="L28" i="112"/>
  <c r="K28" i="112"/>
  <c r="J28" i="112"/>
  <c r="I28" i="112"/>
  <c r="H28" i="112"/>
  <c r="G28" i="112"/>
  <c r="F28" i="112"/>
  <c r="P27" i="112"/>
  <c r="M27" i="112"/>
  <c r="L27" i="112"/>
  <c r="K27" i="112"/>
  <c r="J27" i="112"/>
  <c r="I27" i="112"/>
  <c r="H27" i="112"/>
  <c r="G27" i="112"/>
  <c r="F27" i="112"/>
  <c r="Q24" i="112"/>
  <c r="P24" i="112"/>
  <c r="O24" i="112"/>
  <c r="N24" i="112"/>
  <c r="M24" i="112"/>
  <c r="L24" i="112"/>
  <c r="J24" i="112"/>
  <c r="F24" i="112"/>
  <c r="K16" i="112"/>
  <c r="I16" i="112"/>
  <c r="G16" i="112"/>
  <c r="E16" i="112"/>
  <c r="K15" i="112"/>
  <c r="I15" i="112"/>
  <c r="E15" i="112"/>
  <c r="K14" i="112"/>
  <c r="I14" i="112"/>
  <c r="G14" i="112"/>
  <c r="E14" i="112"/>
  <c r="K13" i="112"/>
  <c r="G13" i="112"/>
  <c r="E13" i="112"/>
  <c r="K11" i="112"/>
  <c r="Z10" i="112"/>
  <c r="G11" i="112"/>
  <c r="X10" i="112"/>
  <c r="I10" i="112"/>
  <c r="E10" i="112"/>
  <c r="E62" i="113"/>
  <c r="C62" i="113"/>
  <c r="D62" i="113"/>
  <c r="G62" i="113"/>
  <c r="I54" i="113"/>
  <c r="G61" i="113"/>
  <c r="G11" i="113"/>
  <c r="E61" i="113"/>
  <c r="F60" i="113"/>
  <c r="I53" i="113"/>
  <c r="H53" i="113"/>
  <c r="C60" i="113"/>
  <c r="D60" i="113"/>
  <c r="F64" i="112"/>
  <c r="C64" i="112"/>
  <c r="I56" i="112"/>
  <c r="E64" i="112"/>
  <c r="E11" i="112"/>
  <c r="W10" i="112"/>
  <c r="I54" i="112"/>
  <c r="F62" i="112"/>
  <c r="I11" i="112"/>
  <c r="H56" i="112"/>
  <c r="H55" i="113"/>
  <c r="I55" i="113"/>
  <c r="I11" i="113"/>
  <c r="Y10" i="113"/>
  <c r="E56" i="113"/>
  <c r="D56" i="113"/>
  <c r="E88" i="112"/>
  <c r="I116" i="112"/>
  <c r="C124" i="112"/>
  <c r="X10" i="113"/>
  <c r="C46" i="113"/>
  <c r="C42" i="113"/>
  <c r="C74" i="113"/>
  <c r="C70" i="113"/>
  <c r="C102" i="113"/>
  <c r="C98" i="113"/>
  <c r="F102" i="113"/>
  <c r="C13" i="112"/>
  <c r="L13" i="112"/>
  <c r="Q27" i="112"/>
  <c r="K29" i="112"/>
  <c r="H39" i="112"/>
  <c r="D47" i="112"/>
  <c r="H55" i="112"/>
  <c r="C58" i="112"/>
  <c r="H100" i="112"/>
  <c r="H27" i="113"/>
  <c r="I97" i="113"/>
  <c r="N29" i="113"/>
  <c r="I15" i="113"/>
  <c r="H97" i="113"/>
  <c r="M29" i="113"/>
  <c r="G104" i="113"/>
  <c r="G48" i="112"/>
  <c r="I40" i="112"/>
  <c r="F104" i="113"/>
  <c r="G24" i="112"/>
  <c r="D63" i="112"/>
  <c r="H72" i="112"/>
  <c r="F88" i="112"/>
  <c r="C94" i="112"/>
  <c r="G103" i="112"/>
  <c r="I99" i="112"/>
  <c r="D103" i="112"/>
  <c r="I41" i="113"/>
  <c r="N24" i="113"/>
  <c r="H41" i="113"/>
  <c r="M24" i="113"/>
  <c r="G48" i="113"/>
  <c r="I10" i="113"/>
  <c r="L24" i="113"/>
  <c r="I95" i="113"/>
  <c r="F29" i="113"/>
  <c r="E15" i="113"/>
  <c r="H95" i="113"/>
  <c r="H29" i="113"/>
  <c r="G10" i="112"/>
  <c r="Y10" i="112"/>
  <c r="I13" i="112"/>
  <c r="H24" i="112"/>
  <c r="N27" i="112"/>
  <c r="H29" i="112"/>
  <c r="M30" i="112"/>
  <c r="E47" i="112"/>
  <c r="E43" i="112"/>
  <c r="I39" i="112"/>
  <c r="H54" i="112"/>
  <c r="I55" i="112"/>
  <c r="E58" i="112"/>
  <c r="G63" i="112"/>
  <c r="G78" i="112"/>
  <c r="I70" i="112"/>
  <c r="H71" i="112"/>
  <c r="G79" i="112"/>
  <c r="C93" i="112"/>
  <c r="H85" i="112"/>
  <c r="F93" i="112"/>
  <c r="G94" i="112"/>
  <c r="I87" i="112"/>
  <c r="H99" i="112"/>
  <c r="C118" i="112"/>
  <c r="F42" i="113"/>
  <c r="F70" i="113"/>
  <c r="G108" i="112"/>
  <c r="I100" i="112"/>
  <c r="F48" i="113"/>
  <c r="K24" i="112"/>
  <c r="C62" i="112"/>
  <c r="G107" i="112"/>
  <c r="E118" i="112"/>
  <c r="I39" i="113"/>
  <c r="F24" i="113"/>
  <c r="H39" i="113"/>
  <c r="G24" i="113"/>
  <c r="G46" i="113"/>
  <c r="I67" i="113"/>
  <c r="F27" i="113"/>
  <c r="H67" i="113"/>
  <c r="I69" i="113"/>
  <c r="N27" i="113"/>
  <c r="H69" i="113"/>
  <c r="M27" i="113"/>
  <c r="G76" i="113"/>
  <c r="L27" i="113"/>
  <c r="I13" i="113"/>
  <c r="G102" i="113"/>
  <c r="I24" i="112"/>
  <c r="C27" i="112"/>
  <c r="O27" i="112"/>
  <c r="I29" i="112"/>
  <c r="C47" i="112"/>
  <c r="C43" i="112"/>
  <c r="F47" i="112"/>
  <c r="F43" i="112"/>
  <c r="H42" i="112"/>
  <c r="D62" i="112"/>
  <c r="E63" i="112"/>
  <c r="H57" i="112"/>
  <c r="H70" i="112"/>
  <c r="D73" i="112"/>
  <c r="D94" i="112"/>
  <c r="I86" i="112"/>
  <c r="C88" i="112"/>
  <c r="C92" i="112"/>
  <c r="D93" i="112"/>
  <c r="G109" i="112"/>
  <c r="I101" i="112"/>
  <c r="H102" i="112"/>
  <c r="H114" i="112"/>
  <c r="G118" i="112"/>
  <c r="H117" i="112"/>
  <c r="I117" i="112"/>
  <c r="E10" i="113"/>
  <c r="E13" i="113"/>
  <c r="G29" i="113"/>
  <c r="G42" i="113"/>
  <c r="G70" i="113"/>
  <c r="G98" i="113"/>
  <c r="G62" i="112"/>
  <c r="G64" i="112"/>
  <c r="E73" i="112"/>
  <c r="G88" i="112"/>
  <c r="H116" i="112"/>
  <c r="F118" i="112"/>
  <c r="D46" i="113"/>
  <c r="F47" i="113"/>
  <c r="D48" i="113"/>
  <c r="D47" i="113"/>
  <c r="D74" i="113"/>
  <c r="F75" i="113"/>
  <c r="D76" i="113"/>
  <c r="D75" i="113"/>
  <c r="D102" i="113"/>
  <c r="F103" i="113"/>
  <c r="D104" i="113"/>
  <c r="D103" i="113"/>
  <c r="D58" i="112"/>
  <c r="C73" i="112"/>
  <c r="H73" i="112"/>
  <c r="F73" i="112"/>
  <c r="D27" i="112"/>
  <c r="D88" i="112"/>
  <c r="F107" i="112"/>
  <c r="F103" i="112"/>
  <c r="F109" i="112"/>
  <c r="C103" i="112"/>
  <c r="H115" i="112"/>
  <c r="E46" i="113"/>
  <c r="G47" i="113"/>
  <c r="I40" i="113"/>
  <c r="J24" i="113"/>
  <c r="H40" i="113"/>
  <c r="I24" i="113"/>
  <c r="G10" i="113"/>
  <c r="E48" i="113"/>
  <c r="E47" i="113"/>
  <c r="E74" i="113"/>
  <c r="G75" i="113"/>
  <c r="I68" i="113"/>
  <c r="J27" i="113"/>
  <c r="G13" i="113"/>
  <c r="H68" i="113"/>
  <c r="I27" i="113"/>
  <c r="E76" i="113"/>
  <c r="E75" i="113"/>
  <c r="E102" i="113"/>
  <c r="G103" i="113"/>
  <c r="I96" i="113"/>
  <c r="J29" i="113"/>
  <c r="H96" i="113"/>
  <c r="I29" i="113"/>
  <c r="E104" i="113"/>
  <c r="E103" i="113"/>
  <c r="D42" i="113"/>
  <c r="C56" i="113"/>
  <c r="D70" i="113"/>
  <c r="C84" i="113"/>
  <c r="F84" i="113"/>
  <c r="D98" i="113"/>
  <c r="C112" i="113"/>
  <c r="F112" i="113"/>
  <c r="D118" i="112"/>
  <c r="E42" i="113"/>
  <c r="E70" i="113"/>
  <c r="G84" i="113"/>
  <c r="E98" i="113"/>
  <c r="G112" i="113"/>
  <c r="J13" i="112"/>
  <c r="E27" i="112"/>
  <c r="I56" i="113"/>
  <c r="C11" i="113"/>
  <c r="H56" i="113"/>
  <c r="I42" i="113"/>
  <c r="C10" i="113"/>
  <c r="F10" i="113"/>
  <c r="H42" i="113"/>
  <c r="E24" i="113"/>
  <c r="D24" i="113"/>
  <c r="C24" i="113"/>
  <c r="H118" i="112"/>
  <c r="I118" i="112"/>
  <c r="E30" i="112"/>
  <c r="C30" i="112"/>
  <c r="D30" i="112"/>
  <c r="C16" i="112"/>
  <c r="I103" i="112"/>
  <c r="E29" i="112"/>
  <c r="C15" i="112"/>
  <c r="H103" i="112"/>
  <c r="D29" i="112"/>
  <c r="C29" i="112"/>
  <c r="C14" i="113"/>
  <c r="E28" i="113"/>
  <c r="I84" i="113"/>
  <c r="H84" i="113"/>
  <c r="C28" i="113"/>
  <c r="D28" i="113"/>
  <c r="I73" i="112"/>
  <c r="I43" i="112"/>
  <c r="H43" i="112"/>
  <c r="E24" i="112"/>
  <c r="H10" i="112"/>
  <c r="D24" i="112"/>
  <c r="C24" i="112"/>
  <c r="F13" i="112"/>
  <c r="E30" i="113"/>
  <c r="I112" i="113"/>
  <c r="H112" i="113"/>
  <c r="D30" i="113"/>
  <c r="C16" i="113"/>
  <c r="C30" i="113"/>
  <c r="I98" i="113"/>
  <c r="H98" i="113"/>
  <c r="E29" i="113"/>
  <c r="C15" i="113"/>
  <c r="H15" i="113"/>
  <c r="C29" i="113"/>
  <c r="D29" i="113"/>
  <c r="H13" i="112"/>
  <c r="H58" i="112"/>
  <c r="I58" i="112"/>
  <c r="C11" i="112"/>
  <c r="H88" i="112"/>
  <c r="D28" i="112"/>
  <c r="E28" i="112"/>
  <c r="I88" i="112"/>
  <c r="C28" i="112"/>
  <c r="C14" i="112"/>
  <c r="I70" i="113"/>
  <c r="H70" i="113"/>
  <c r="E27" i="113"/>
  <c r="D27" i="113"/>
  <c r="C27" i="113"/>
  <c r="C13" i="113"/>
  <c r="H13" i="113"/>
  <c r="F15" i="113"/>
  <c r="J10" i="113"/>
  <c r="F11" i="113"/>
  <c r="H11" i="113"/>
  <c r="J11" i="113"/>
  <c r="H11" i="112"/>
  <c r="L11" i="112"/>
  <c r="F11" i="112"/>
  <c r="J11" i="112"/>
  <c r="J13" i="113"/>
  <c r="H10" i="113"/>
  <c r="F10" i="112"/>
  <c r="J10" i="112"/>
  <c r="J15" i="113"/>
  <c r="F14" i="112"/>
  <c r="J14" i="112"/>
  <c r="H14" i="112"/>
  <c r="L14" i="112"/>
  <c r="F13" i="113"/>
  <c r="H16" i="112"/>
  <c r="L16" i="112"/>
  <c r="F16" i="112"/>
  <c r="J16" i="112"/>
  <c r="H16" i="113"/>
  <c r="F16" i="113"/>
  <c r="J16" i="113"/>
  <c r="J14" i="113"/>
  <c r="F14" i="113"/>
  <c r="H14" i="113"/>
  <c r="H15" i="112"/>
  <c r="J15" i="112"/>
  <c r="F15" i="112"/>
  <c r="L15" i="112"/>
  <c r="C55" i="99"/>
  <c r="D55" i="99"/>
  <c r="E55" i="99"/>
  <c r="C56" i="99"/>
  <c r="D56" i="99"/>
  <c r="E56" i="99"/>
  <c r="C57" i="99"/>
  <c r="D57" i="99"/>
  <c r="D65" i="99"/>
  <c r="E57" i="99"/>
  <c r="E65" i="99"/>
  <c r="D54" i="99"/>
  <c r="E54" i="99"/>
  <c r="C54" i="99"/>
  <c r="D125" i="99"/>
  <c r="E125" i="99"/>
  <c r="F125" i="99"/>
  <c r="G125" i="99"/>
  <c r="C125" i="99"/>
  <c r="D110" i="99"/>
  <c r="E110" i="99"/>
  <c r="F110" i="99"/>
  <c r="G110" i="99"/>
  <c r="C110" i="99"/>
  <c r="D95" i="99"/>
  <c r="E95" i="99"/>
  <c r="F95" i="99"/>
  <c r="G95" i="99"/>
  <c r="C95" i="99"/>
  <c r="D80" i="99"/>
  <c r="E80" i="99"/>
  <c r="F80" i="99"/>
  <c r="G80" i="99"/>
  <c r="C80" i="99"/>
  <c r="F65" i="99"/>
  <c r="G65" i="99"/>
  <c r="C65" i="99"/>
  <c r="D50" i="99"/>
  <c r="E50" i="99"/>
  <c r="F50" i="99"/>
  <c r="G50" i="99"/>
  <c r="C50" i="99"/>
  <c r="O30" i="99"/>
  <c r="O29" i="99"/>
  <c r="O28" i="99"/>
  <c r="O27" i="99"/>
  <c r="L30" i="99"/>
  <c r="L29" i="99"/>
  <c r="L28" i="99"/>
  <c r="L27" i="99"/>
  <c r="I30" i="99"/>
  <c r="I29" i="99"/>
  <c r="I28" i="99"/>
  <c r="I27" i="99"/>
  <c r="F30" i="99"/>
  <c r="F29" i="99"/>
  <c r="F28" i="99"/>
  <c r="F27" i="99"/>
  <c r="K16" i="99"/>
  <c r="K15" i="99"/>
  <c r="K14" i="99"/>
  <c r="K13" i="99"/>
  <c r="I16" i="99"/>
  <c r="I15" i="99"/>
  <c r="I14" i="99"/>
  <c r="I13" i="99"/>
  <c r="G16" i="99"/>
  <c r="G15" i="99"/>
  <c r="G14" i="99"/>
  <c r="G13" i="99"/>
  <c r="E16" i="99"/>
  <c r="E15" i="99"/>
  <c r="E14" i="99"/>
  <c r="E13" i="99"/>
  <c r="K11" i="99"/>
  <c r="Z10" i="99"/>
  <c r="K10" i="99"/>
  <c r="I11" i="99"/>
  <c r="Y10" i="99"/>
  <c r="I10" i="99"/>
  <c r="G11" i="99"/>
  <c r="X10" i="99"/>
  <c r="G10" i="99"/>
  <c r="E11" i="99"/>
  <c r="W10" i="99"/>
  <c r="E10" i="99"/>
  <c r="O24" i="99"/>
  <c r="L24" i="99"/>
  <c r="I24" i="99"/>
  <c r="F24" i="99"/>
  <c r="D122" i="99"/>
  <c r="E122" i="99"/>
  <c r="F122" i="99"/>
  <c r="G122" i="99"/>
  <c r="D123" i="99"/>
  <c r="E123" i="99"/>
  <c r="F123" i="99"/>
  <c r="G123" i="99"/>
  <c r="D124" i="99"/>
  <c r="E124" i="99"/>
  <c r="F124" i="99"/>
  <c r="G124" i="99"/>
  <c r="C124" i="99"/>
  <c r="C123" i="99"/>
  <c r="C122" i="99"/>
  <c r="D107" i="99"/>
  <c r="E107" i="99"/>
  <c r="F107" i="99"/>
  <c r="G107" i="99"/>
  <c r="D108" i="99"/>
  <c r="E108" i="99"/>
  <c r="F108" i="99"/>
  <c r="G108" i="99"/>
  <c r="D109" i="99"/>
  <c r="E109" i="99"/>
  <c r="F109" i="99"/>
  <c r="G109" i="99"/>
  <c r="C109" i="99"/>
  <c r="C108" i="99"/>
  <c r="C107" i="99"/>
  <c r="D92" i="99"/>
  <c r="E92" i="99"/>
  <c r="F92" i="99"/>
  <c r="G92" i="99"/>
  <c r="D93" i="99"/>
  <c r="E93" i="99"/>
  <c r="F93" i="99"/>
  <c r="G93" i="99"/>
  <c r="D94" i="99"/>
  <c r="E94" i="99"/>
  <c r="F94" i="99"/>
  <c r="G94" i="99"/>
  <c r="C94" i="99"/>
  <c r="C93" i="99"/>
  <c r="C92" i="99"/>
  <c r="D77" i="99"/>
  <c r="E77" i="99"/>
  <c r="F77" i="99"/>
  <c r="G77" i="99"/>
  <c r="D78" i="99"/>
  <c r="E78" i="99"/>
  <c r="F78" i="99"/>
  <c r="G78" i="99"/>
  <c r="D79" i="99"/>
  <c r="E79" i="99"/>
  <c r="F79" i="99"/>
  <c r="G79" i="99"/>
  <c r="D49" i="99"/>
  <c r="E49" i="99"/>
  <c r="F49" i="99"/>
  <c r="G49" i="99"/>
  <c r="C49" i="99"/>
  <c r="C79" i="99"/>
  <c r="C78" i="99"/>
  <c r="C77" i="99"/>
  <c r="D48" i="99"/>
  <c r="E48" i="99"/>
  <c r="F48" i="99"/>
  <c r="G48" i="99"/>
  <c r="D47" i="99"/>
  <c r="E47" i="99"/>
  <c r="F47" i="99"/>
  <c r="G47" i="99"/>
  <c r="C48" i="99"/>
  <c r="C47" i="99"/>
  <c r="F64" i="99"/>
  <c r="C63" i="99"/>
  <c r="F62" i="99"/>
  <c r="G73" i="99"/>
  <c r="F73" i="99"/>
  <c r="E73" i="99"/>
  <c r="D73" i="99"/>
  <c r="C73" i="99"/>
  <c r="Q27" i="99"/>
  <c r="P27" i="99"/>
  <c r="I72" i="99"/>
  <c r="H72" i="99"/>
  <c r="N27" i="99"/>
  <c r="M27" i="99"/>
  <c r="I71" i="99"/>
  <c r="H71" i="99"/>
  <c r="K27" i="99"/>
  <c r="J27" i="99"/>
  <c r="I70" i="99"/>
  <c r="H70" i="99"/>
  <c r="H27" i="99"/>
  <c r="G27" i="99"/>
  <c r="I69" i="99"/>
  <c r="H69" i="99"/>
  <c r="C13" i="99"/>
  <c r="C27" i="99"/>
  <c r="G62" i="99"/>
  <c r="D62" i="99"/>
  <c r="D63" i="99"/>
  <c r="D64" i="99"/>
  <c r="G64" i="99"/>
  <c r="E62" i="99"/>
  <c r="E63" i="99"/>
  <c r="E64" i="99"/>
  <c r="G63" i="99"/>
  <c r="C64" i="99"/>
  <c r="F63" i="99"/>
  <c r="C62" i="99"/>
  <c r="D27" i="99"/>
  <c r="E27" i="99"/>
  <c r="H73" i="99"/>
  <c r="I73" i="99"/>
  <c r="H84" i="99"/>
  <c r="I84" i="99"/>
  <c r="I55" i="99"/>
  <c r="I56" i="99"/>
  <c r="D58" i="99"/>
  <c r="D43" i="99"/>
  <c r="E43" i="99"/>
  <c r="F43" i="99"/>
  <c r="G43" i="99"/>
  <c r="C43" i="99"/>
  <c r="G118" i="99"/>
  <c r="F118" i="99"/>
  <c r="Q30" i="99"/>
  <c r="N30" i="99"/>
  <c r="K30" i="99"/>
  <c r="H30" i="99"/>
  <c r="C118" i="99"/>
  <c r="I117" i="99"/>
  <c r="I116" i="99"/>
  <c r="I115" i="99"/>
  <c r="I114" i="99"/>
  <c r="Q24" i="99"/>
  <c r="N24" i="99"/>
  <c r="K24" i="99"/>
  <c r="H24" i="99"/>
  <c r="I42" i="99"/>
  <c r="I41" i="99"/>
  <c r="I40" i="99"/>
  <c r="I39" i="99"/>
  <c r="H86" i="99"/>
  <c r="I86" i="99"/>
  <c r="M28" i="99"/>
  <c r="N28" i="99"/>
  <c r="N29" i="99"/>
  <c r="M29" i="99"/>
  <c r="I101" i="99"/>
  <c r="H101" i="99"/>
  <c r="M30" i="99"/>
  <c r="H116" i="99"/>
  <c r="E118" i="99"/>
  <c r="D118" i="99"/>
  <c r="P30" i="99"/>
  <c r="H117" i="99"/>
  <c r="J30" i="99"/>
  <c r="H115" i="99"/>
  <c r="G30" i="99"/>
  <c r="H114" i="99"/>
  <c r="G103" i="99"/>
  <c r="F103" i="99"/>
  <c r="C103" i="99"/>
  <c r="E103" i="99"/>
  <c r="D103" i="99"/>
  <c r="Q29" i="99"/>
  <c r="P29" i="99"/>
  <c r="I102" i="99"/>
  <c r="H102" i="99"/>
  <c r="K29" i="99"/>
  <c r="J29" i="99"/>
  <c r="I100" i="99"/>
  <c r="H100" i="99"/>
  <c r="H29" i="99"/>
  <c r="G29" i="99"/>
  <c r="I99" i="99"/>
  <c r="H99" i="99"/>
  <c r="G88" i="99"/>
  <c r="F88" i="99"/>
  <c r="C88" i="99"/>
  <c r="E88" i="99"/>
  <c r="D88" i="99"/>
  <c r="Q28" i="99"/>
  <c r="P28" i="99"/>
  <c r="I87" i="99"/>
  <c r="H87" i="99"/>
  <c r="K28" i="99"/>
  <c r="J28" i="99"/>
  <c r="I85" i="99"/>
  <c r="H85" i="99"/>
  <c r="H28" i="99"/>
  <c r="G28" i="99"/>
  <c r="C58" i="99"/>
  <c r="H55" i="99"/>
  <c r="H40" i="99"/>
  <c r="J24" i="99"/>
  <c r="H41" i="99"/>
  <c r="M24" i="99"/>
  <c r="H42" i="99"/>
  <c r="P24" i="99"/>
  <c r="G24" i="99"/>
  <c r="H39" i="99"/>
  <c r="H57" i="99"/>
  <c r="H13" i="99"/>
  <c r="L13" i="99"/>
  <c r="J13" i="99"/>
  <c r="F13" i="99"/>
  <c r="C29" i="99"/>
  <c r="C15" i="99"/>
  <c r="C14" i="99"/>
  <c r="C28" i="99"/>
  <c r="C10" i="99"/>
  <c r="C24" i="99"/>
  <c r="C30" i="99"/>
  <c r="C16" i="99"/>
  <c r="D24" i="99"/>
  <c r="I118" i="99"/>
  <c r="E29" i="99"/>
  <c r="H88" i="99"/>
  <c r="D30" i="99"/>
  <c r="H43" i="99"/>
  <c r="E30" i="99"/>
  <c r="D29" i="99"/>
  <c r="D28" i="99"/>
  <c r="H118" i="99"/>
  <c r="I43" i="99"/>
  <c r="I88" i="99"/>
  <c r="H103" i="99"/>
  <c r="E58" i="99"/>
  <c r="I57" i="99"/>
  <c r="H56" i="99"/>
  <c r="H54" i="99"/>
  <c r="E28" i="99"/>
  <c r="I103" i="99"/>
  <c r="E24" i="99"/>
  <c r="I54" i="99"/>
  <c r="J15" i="99"/>
  <c r="H15" i="99"/>
  <c r="F15" i="99"/>
  <c r="L15" i="99"/>
  <c r="J14" i="99"/>
  <c r="L14" i="99"/>
  <c r="H14" i="99"/>
  <c r="F14" i="99"/>
  <c r="C11" i="99"/>
  <c r="F10" i="99"/>
  <c r="L10" i="99"/>
  <c r="J10" i="99"/>
  <c r="H10" i="99"/>
  <c r="F16" i="99"/>
  <c r="L16" i="99"/>
  <c r="J16" i="99"/>
  <c r="H16" i="99"/>
  <c r="H58" i="99"/>
  <c r="I58" i="99"/>
  <c r="F11" i="99"/>
  <c r="L11" i="99"/>
  <c r="H11" i="99"/>
  <c r="J11" i="9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crosettori" description="Connessione alla query 'Macrosettori' nella cartella di lavoro." type="5" refreshedVersion="6" background="1">
    <dbPr connection="Provider=Microsoft.Mashup.OleDb.1;Data Source=$Workbook$;Location=Macrosettori;Extended Properties=&quot;&quot;" command="SELECT * FROM [Macrosettori]"/>
  </connection>
  <connection id="2" xr16:uid="{00000000-0015-0000-FFFF-FFFF01000000}" name="reportimp1_2" type="6" refreshedVersion="6" background="1" saveData="1">
    <textPr codePage="850" sourceFile="C:\Users\mf\Desktop\piemonte\reportimp1_2.csv" decimal="," thousands="." semicolon="1">
      <textFields count="12">
        <textField/>
        <textField/>
        <textField/>
        <textField/>
        <textField/>
        <textField/>
        <textField/>
        <textField/>
        <textField/>
        <textField/>
        <textField/>
        <textField/>
      </textFields>
    </textPr>
  </connection>
  <connection id="3" xr16:uid="{00000000-0015-0000-FFFF-FFFF02000000}" name="reportimp1_3" type="6" refreshedVersion="6" background="1" saveData="1">
    <textPr codePage="850" sourceFile="C:\Users\mf\Desktop\piemonte\reportimp1_3.csv" decimal="," thousands="." semicolon="1">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<sst xmlns="http://schemas.openxmlformats.org/spreadsheetml/2006/main" count="572" uniqueCount="101">
  <si>
    <t>Altro</t>
  </si>
  <si>
    <t>Comp. %</t>
  </si>
  <si>
    <t>di cui</t>
  </si>
  <si>
    <t>Regione</t>
  </si>
  <si>
    <t>Piemonte Nord</t>
  </si>
  <si>
    <t>Novara</t>
  </si>
  <si>
    <t>Verbano Cusio Ossola</t>
  </si>
  <si>
    <t>Vercelli</t>
  </si>
  <si>
    <t xml:space="preserve"> </t>
  </si>
  <si>
    <t>Verbania</t>
  </si>
  <si>
    <t>REGIONE</t>
  </si>
  <si>
    <t>NOVARA</t>
  </si>
  <si>
    <t>VERBANO CUSIO OSSOLA</t>
  </si>
  <si>
    <t>VERCELLI</t>
  </si>
  <si>
    <t>PROVINCE</t>
  </si>
  <si>
    <t>PIEMONTE NORD</t>
  </si>
  <si>
    <t>Totale terziario</t>
  </si>
  <si>
    <t>Consistenza</t>
  </si>
  <si>
    <t>Bassa vercellese</t>
  </si>
  <si>
    <t>Ossola</t>
  </si>
  <si>
    <t>Laghi</t>
  </si>
  <si>
    <t>Valsesia</t>
  </si>
  <si>
    <t>TERZIARIO</t>
  </si>
  <si>
    <t>Fonte: elaborazioni EconLab Research Network su dati Infocamere</t>
  </si>
  <si>
    <t>NB: NON SI POSSONO CONFRONTARE I VALORI DEL PIEMONTE NORD CON I REPORT PRECEDENTI</t>
  </si>
  <si>
    <t xml:space="preserve">   </t>
  </si>
  <si>
    <t xml:space="preserve">           </t>
  </si>
  <si>
    <t xml:space="preserve">  </t>
  </si>
  <si>
    <t>BIELLA</t>
  </si>
  <si>
    <t>Biella</t>
  </si>
  <si>
    <t>Biella, Valle Oropa</t>
  </si>
  <si>
    <t>Valle Elvo</t>
  </si>
  <si>
    <t>Valle Cervo</t>
  </si>
  <si>
    <t>Val Sessera, Valle Mosso e Prealpi Biellesi</t>
  </si>
  <si>
    <t>Area Nord Occidentale (pianura)</t>
  </si>
  <si>
    <t>Area Nord Orientale (pianura)</t>
  </si>
  <si>
    <t>Indice</t>
  </si>
  <si>
    <t>• Macrosettori</t>
  </si>
  <si>
    <t>• Settori</t>
  </si>
  <si>
    <t>• Delegazioni</t>
  </si>
  <si>
    <t>Disaggregazione per:</t>
  </si>
  <si>
    <t>TOTALE PIEMONTE NORD</t>
  </si>
  <si>
    <t>Totale imprenditori</t>
  </si>
  <si>
    <t>&lt;30 anni</t>
  </si>
  <si>
    <t>30-49 anni</t>
  </si>
  <si>
    <t>50-69 anni</t>
  </si>
  <si>
    <r>
      <t>≥</t>
    </r>
    <r>
      <rPr>
        <b/>
        <sz val="8"/>
        <rFont val="Cambria"/>
        <family val="1"/>
      </rPr>
      <t>70 anni</t>
    </r>
  </si>
  <si>
    <t>≥70 anni</t>
  </si>
  <si>
    <t>TOTALE ECONOMIA</t>
  </si>
  <si>
    <t>Agricoltura</t>
  </si>
  <si>
    <t>Industria</t>
  </si>
  <si>
    <t>Servizi</t>
  </si>
  <si>
    <t>Totale economia</t>
  </si>
  <si>
    <t>Commercio</t>
  </si>
  <si>
    <t>Turismo</t>
  </si>
  <si>
    <t>• Classe età</t>
  </si>
  <si>
    <t>Imprenditori terziri dell'area Piemonte Nord (Biella, Novara, Verbano Cusio Ossola, Vercelli)</t>
  </si>
  <si>
    <t>Suddivisione settoriale</t>
  </si>
  <si>
    <t>Codici ATECO</t>
  </si>
  <si>
    <t>• Commercio [45, 46, 47]</t>
  </si>
  <si>
    <t>• Sturismo [55, 56, 79, 90, 91, 92, 93]</t>
  </si>
  <si>
    <t>• Servizi [da 49 a 81 (-55, 56, 79), da 82 a 88, da 94 a 98]</t>
  </si>
  <si>
    <t>Var. ass. 17-21</t>
  </si>
  <si>
    <t>Var. %
17-21</t>
  </si>
  <si>
    <t>IMPRENDITORI DEL TOTALE ECONOMIA PER MACROSETTORE - DINAMICA ANNO 2017 - 2021</t>
  </si>
  <si>
    <t>Regione. Imprenditori totali per macrosettore economico, variazione anno 2017 - 2021</t>
  </si>
  <si>
    <t>Piemonte Nord. Imprenditori totali per macrosettore economico, variazione anno 2017 - 2021</t>
  </si>
  <si>
    <t>Biella. Imprenditori totali per macrosettore economico, variazione anno 2017 - 2021</t>
  </si>
  <si>
    <t>Novara. Imprenditori totali per macrosettore economico, variazione anno 2017 - 2021</t>
  </si>
  <si>
    <t>Verbano Cusio Ossola. Imprenditori totali per macrosettore economico, variazione anno 2017 - 2021</t>
  </si>
  <si>
    <t>Vercelli. Unità locali totali per macrosettore economico, variazione anno 2017 - 2021</t>
  </si>
  <si>
    <t>Anno
2021</t>
  </si>
  <si>
    <t>Var. ass.
20-21</t>
  </si>
  <si>
    <t>Var. %
20-21</t>
  </si>
  <si>
    <t>Piemonte Nord. Imprenditori totali per macrosettore economico, variazione anno 2020 - 2021</t>
  </si>
  <si>
    <t>IMPRENDITORI DEL TOTALE ECONOMIA PER MACROSETTORE - CONSISTENZA AL 31/12/2021</t>
  </si>
  <si>
    <t>Piemonte Nord. Imprenditori totali per macrosettore economico, composizione al 31/12/2021</t>
  </si>
  <si>
    <t>IMPRENDITORI  DEL TERZIARIO PER SETTORE - CONSISTENZA AL 31/12/2021</t>
  </si>
  <si>
    <t>Piemonte Nord. Imprenditori del terziario per settore economico, composizione al 31/12/2021</t>
  </si>
  <si>
    <t>Piemonte Nord. Imprenditori del terizario per settore economico, variazione anno 2020 - 2021</t>
  </si>
  <si>
    <t>IMPRENDITORI  DEL TERZIARIO PER SETTORE - DINAMICA ANNO 2017 - 2021</t>
  </si>
  <si>
    <t>Regione. Imprenditori del terziario per settore economico, variazione anno 2017 - 2021</t>
  </si>
  <si>
    <t>Piemonte Nord. Imprenditori del terziario per settore economico, variazione anno 2017 - 2021</t>
  </si>
  <si>
    <t>Biella. Imprenditori del terziario per settore economico, variazione anno 2017 - 2021</t>
  </si>
  <si>
    <t>Novara. Imprenditori del terziario per settore economico, variazione anno 2017 - 2021</t>
  </si>
  <si>
    <t>Verbano Cusio Ossola. Imprenditori del terziario per settore economico, variazione anno 2017 - 2021</t>
  </si>
  <si>
    <t>Vercelli. Imprenditori del terziario per settore economico, variazione anno 2017 - 2021</t>
  </si>
  <si>
    <t>IMPRENDITORI DEL TERZIARIO PER FASCIA D'ETÀ - CONSISTENZA AL 31/12/2021</t>
  </si>
  <si>
    <t>Piemonte Nord. Imprenditori del terziario per fascia d'età, composizione al 31/12/2021</t>
  </si>
  <si>
    <t>Piemonte Nord.  Imprenditori del terziario per fascia d'età, variazione anno 2020 - 2021</t>
  </si>
  <si>
    <t>IMPRENDITORI DEL TERZIARIO PER FASCIA D'ETÀ - DINAMICA ANNO 2017 - 2021</t>
  </si>
  <si>
    <t>Regione. Imprenditori del terziario per fascia d'età, variazione anno 2017 - 2021</t>
  </si>
  <si>
    <t>Piemonte Nord. Imprenditori del terziario per fascia d'età, variazione anno 2017 - 2021</t>
  </si>
  <si>
    <t>Biella. Imprenditori del terziario per fascia d'età, variazione anno 2017 - 2021</t>
  </si>
  <si>
    <t>Novara. Imprenditori del terziario per fascia d'età, variazione anno 2017 - 2021</t>
  </si>
  <si>
    <t>Verbano Cusio Ossola. Imprenditori del terziario per fascia d'età, variazione anno 2017 - 2021</t>
  </si>
  <si>
    <t>Vercelli. Imprenditori del terziario per fascia d'età, variazione anno 2017 - 2021</t>
  </si>
  <si>
    <t>Piemonte Nord. Imprenditori del terziario per macrosettore, variazione anno 2020 - 2021</t>
  </si>
  <si>
    <t>Piemonte Nord. Imprenditori del terziario per settore, variazione anno 2020 - 2021</t>
  </si>
  <si>
    <t>Piemonte Nord. Imprenditori del terziario per fascia d'età, variazione anno 2020 - 2021</t>
  </si>
  <si>
    <t>I dati degli imprenditori sono disponibili alla 2ᵃ cifra del codice ATECO. La presente suddivisione differisce leggermente da quella adottata per il calcolo delle unità locali.
Alcune percentuali all'interno delle tabelle della composizione al 31/12/2021 potrebbero non sommare esattamente a 100%, a causa degli arrotondamenti del foglio di calcolo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</si>
</sst>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mbria"/>
      <family val="2"/>
      <scheme val="minor"/>
    </font>
    <font>
      <sz val="11"/>
      <color theme="1"/>
      <name val="Cambria"/>
      <family val="2"/>
      <scheme val="minor"/>
    </font>
    <font>
      <sz val="12"/>
      <color theme="1"/>
      <name val="Cambria"/>
      <family val="2"/>
      <scheme val="minor"/>
    </font>
    <font>
      <sz val="10"/>
      <color theme="1"/>
      <name val="Arial"/>
      <family val="2"/>
    </font>
    <font>
      <sz val="10"/>
      <name val="Arial"/>
      <family val="2"/>
    </font>
    <font>
      <u/>
      <sz val="11"/>
      <color theme="10"/>
      <name val="Cambria"/>
      <family val="2"/>
      <scheme val="minor"/>
    </font>
    <font>
      <u/>
      <sz val="11"/>
      <color theme="11"/>
      <name val="Cambria"/>
      <family val="2"/>
      <scheme val="minor"/>
    </font>
    <font>
      <sz val="10"/>
      <color theme="1"/>
      <name val="Cambria"/>
      <family val="1"/>
      <scheme val="minor"/>
    </font>
    <font>
      <b/>
      <sz val="10"/>
      <color theme="1"/>
      <name val="Cambria"/>
      <family val="1"/>
      <scheme val="major"/>
    </font>
    <font>
      <i/>
      <sz val="10"/>
      <color theme="1"/>
      <name val="Cambria"/>
      <family val="1"/>
      <scheme val="minor"/>
    </font>
    <font>
      <sz val="10"/>
      <name val="Cambria"/>
      <family val="1"/>
      <scheme val="minor"/>
    </font>
    <font>
      <sz val="10"/>
      <color theme="1"/>
      <name val="Cambria"/>
      <family val="1"/>
      <scheme val="major"/>
    </font>
    <font>
      <b/>
      <sz val="14"/>
      <color theme="0"/>
      <name val="Cambria"/>
      <family val="1"/>
      <scheme val="major"/>
    </font>
    <font>
      <b/>
      <sz val="10"/>
      <name val="Cambria"/>
      <family val="1"/>
      <scheme val="minor"/>
    </font>
    <font>
      <b/>
      <sz val="10"/>
      <color theme="1"/>
      <name val="Cambria"/>
      <family val="1"/>
      <scheme val="minor"/>
    </font>
    <font>
      <b/>
      <sz val="11"/>
      <name val="Cambria"/>
      <family val="1"/>
      <scheme val="minor"/>
    </font>
    <font>
      <b/>
      <sz val="18"/>
      <name val="Cambria"/>
      <family val="1"/>
      <scheme val="minor"/>
    </font>
    <font>
      <sz val="11"/>
      <name val="Cambria"/>
      <family val="1"/>
      <scheme val="minor"/>
    </font>
    <font>
      <b/>
      <sz val="10"/>
      <name val="Cambria"/>
      <family val="1"/>
      <scheme val="major"/>
    </font>
    <font>
      <sz val="11"/>
      <color theme="4"/>
      <name val="Cambria"/>
      <family val="1"/>
      <scheme val="minor"/>
    </font>
    <font>
      <b/>
      <sz val="18"/>
      <color theme="4"/>
      <name val="Cambria"/>
      <family val="1"/>
      <scheme val="minor"/>
    </font>
    <font>
      <i/>
      <sz val="10"/>
      <name val="Cambria"/>
      <family val="1"/>
      <scheme val="minor"/>
    </font>
    <font>
      <sz val="10"/>
      <name val="Cambria"/>
      <family val="1"/>
      <scheme val="major"/>
    </font>
    <font>
      <b/>
      <sz val="10"/>
      <name val="Cambria"/>
      <family val="1"/>
    </font>
    <font>
      <b/>
      <sz val="8"/>
      <name val="Cambria"/>
      <family val="1"/>
    </font>
    <font>
      <i/>
      <sz val="9"/>
      <color theme="1"/>
      <name val="Cambria"/>
      <family val="1"/>
      <scheme val="major"/>
    </font>
    <font>
      <b/>
      <sz val="9"/>
      <color theme="1"/>
      <name val="Cambria"/>
      <family val="1"/>
      <scheme val="maj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3">
    <xf numFmtId="0" fontId="0" fillId="0" borderId="0" xfId="0"/>
    <xf numFmtId="0" fontId="7" fillId="2" borderId="0" xfId="0" applyFont="1" applyFill="1" applyAlignment="1">
      <alignment vertical="center"/>
    </xf>
    <xf numFmtId="0" fontId="7" fillId="2" borderId="1" xfId="0" applyFont="1" applyFill="1" applyBorder="1" applyAlignment="1">
      <alignment vertical="center"/>
    </xf>
    <xf numFmtId="0" fontId="8"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9" fontId="10" fillId="2" borderId="0" xfId="1" applyNumberFormat="1" applyFont="1" applyFill="1" applyAlignment="1">
      <alignment vertical="center"/>
    </xf>
    <xf numFmtId="164" fontId="10" fillId="2" borderId="0" xfId="1" applyNumberFormat="1" applyFont="1" applyFill="1" applyAlignment="1">
      <alignment vertical="center"/>
    </xf>
    <xf numFmtId="9" fontId="10" fillId="2" borderId="2" xfId="1" applyNumberFormat="1" applyFont="1" applyFill="1" applyBorder="1" applyAlignment="1">
      <alignment vertical="center"/>
    </xf>
    <xf numFmtId="164" fontId="10" fillId="2" borderId="2" xfId="1" applyNumberFormat="1" applyFont="1" applyFill="1" applyBorder="1" applyAlignment="1">
      <alignment vertical="center"/>
    </xf>
    <xf numFmtId="3" fontId="13" fillId="2" borderId="0" xfId="0" applyNumberFormat="1" applyFont="1" applyFill="1" applyAlignment="1">
      <alignment vertical="center"/>
    </xf>
    <xf numFmtId="3" fontId="13" fillId="2" borderId="2" xfId="0" applyNumberFormat="1" applyFont="1" applyFill="1" applyBorder="1" applyAlignment="1">
      <alignment vertical="center"/>
    </xf>
    <xf numFmtId="3" fontId="14" fillId="2" borderId="2" xfId="0" applyNumberFormat="1" applyFont="1" applyFill="1" applyBorder="1" applyAlignment="1">
      <alignment vertical="center"/>
    </xf>
    <xf numFmtId="3" fontId="13" fillId="2" borderId="0" xfId="0" applyNumberFormat="1" applyFont="1" applyFill="1" applyBorder="1" applyAlignment="1">
      <alignment vertical="center"/>
    </xf>
    <xf numFmtId="164" fontId="10" fillId="2" borderId="0" xfId="1" applyNumberFormat="1" applyFont="1" applyFill="1" applyBorder="1" applyAlignment="1">
      <alignment vertical="center"/>
    </xf>
    <xf numFmtId="3" fontId="10" fillId="2" borderId="0" xfId="0" applyNumberFormat="1"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center"/>
    </xf>
    <xf numFmtId="3" fontId="7" fillId="2" borderId="2" xfId="0" applyNumberFormat="1" applyFont="1" applyFill="1" applyBorder="1" applyAlignment="1">
      <alignment vertical="center"/>
    </xf>
    <xf numFmtId="164" fontId="7" fillId="2" borderId="2" xfId="1" applyNumberFormat="1" applyFont="1" applyFill="1" applyBorder="1" applyAlignment="1">
      <alignment vertical="center"/>
    </xf>
    <xf numFmtId="3" fontId="14" fillId="2" borderId="0" xfId="0" applyNumberFormat="1" applyFont="1" applyFill="1" applyAlignment="1">
      <alignment vertical="center"/>
    </xf>
    <xf numFmtId="0" fontId="11" fillId="2" borderId="2" xfId="0" applyFont="1" applyFill="1" applyBorder="1" applyAlignment="1">
      <alignment vertical="center"/>
    </xf>
    <xf numFmtId="3" fontId="10" fillId="2" borderId="2" xfId="0" applyNumberFormat="1" applyFont="1" applyFill="1" applyBorder="1" applyAlignment="1">
      <alignment vertical="center"/>
    </xf>
    <xf numFmtId="0" fontId="17" fillId="4" borderId="0" xfId="0" applyFont="1" applyFill="1" applyBorder="1" applyAlignment="1">
      <alignment horizontal="left" vertical="center" indent="1"/>
    </xf>
    <xf numFmtId="0" fontId="17" fillId="4" borderId="0" xfId="0" applyFont="1" applyFill="1" applyBorder="1" applyAlignment="1">
      <alignment vertical="center"/>
    </xf>
    <xf numFmtId="0" fontId="15" fillId="4" borderId="0" xfId="0" applyFont="1" applyFill="1" applyBorder="1" applyAlignment="1">
      <alignment horizontal="left" vertical="center" indent="1"/>
    </xf>
    <xf numFmtId="49" fontId="17" fillId="4" borderId="0" xfId="0" applyNumberFormat="1" applyFont="1" applyFill="1" applyBorder="1" applyAlignment="1">
      <alignment horizontal="left" vertical="center" indent="1"/>
    </xf>
    <xf numFmtId="49" fontId="17" fillId="4" borderId="0" xfId="0" applyNumberFormat="1" applyFont="1" applyFill="1" applyBorder="1" applyAlignment="1">
      <alignment vertical="center"/>
    </xf>
    <xf numFmtId="0" fontId="20" fillId="4" borderId="0" xfId="0" applyFont="1" applyFill="1" applyBorder="1" applyAlignment="1">
      <alignment horizontal="left" vertical="center" indent="1"/>
    </xf>
    <xf numFmtId="0" fontId="19" fillId="4" borderId="0" xfId="0" applyFont="1" applyFill="1" applyBorder="1" applyAlignment="1">
      <alignment horizontal="left" vertical="center" indent="1"/>
    </xf>
    <xf numFmtId="164" fontId="7" fillId="2" borderId="0" xfId="1" applyNumberFormat="1" applyFont="1" applyFill="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0" fillId="2" borderId="0" xfId="8" applyFont="1" applyFill="1" applyAlignment="1">
      <alignment vertical="center"/>
    </xf>
    <xf numFmtId="0" fontId="10" fillId="2" borderId="1" xfId="0" applyFont="1" applyFill="1" applyBorder="1" applyAlignment="1">
      <alignment vertical="center"/>
    </xf>
    <xf numFmtId="0" fontId="18" fillId="2" borderId="1" xfId="0" applyFont="1" applyFill="1" applyBorder="1" applyAlignment="1">
      <alignment horizontal="right" vertical="center" wrapText="1"/>
    </xf>
    <xf numFmtId="0" fontId="21" fillId="2" borderId="1" xfId="0" applyFont="1" applyFill="1" applyBorder="1" applyAlignment="1">
      <alignment horizontal="right" vertical="center" wrapText="1"/>
    </xf>
    <xf numFmtId="0" fontId="21" fillId="2" borderId="0" xfId="0" applyFont="1" applyFill="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0" xfId="0" applyFont="1" applyFill="1" applyAlignment="1">
      <alignment horizontal="left" vertical="center"/>
    </xf>
    <xf numFmtId="0" fontId="21"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13" fillId="2" borderId="2" xfId="0" applyFont="1" applyFill="1" applyBorder="1" applyAlignment="1">
      <alignment vertical="center"/>
    </xf>
    <xf numFmtId="164" fontId="13" fillId="2" borderId="2" xfId="1" applyNumberFormat="1" applyFont="1" applyFill="1" applyBorder="1" applyAlignment="1">
      <alignment vertical="center"/>
    </xf>
    <xf numFmtId="164" fontId="13" fillId="2" borderId="0" xfId="1" applyNumberFormat="1" applyFont="1" applyFill="1" applyBorder="1" applyAlignment="1">
      <alignment vertical="center"/>
    </xf>
    <xf numFmtId="0" fontId="7" fillId="2" borderId="0" xfId="0" applyFont="1" applyFill="1" applyBorder="1" applyAlignment="1">
      <alignment vertical="center"/>
    </xf>
    <xf numFmtId="0" fontId="7" fillId="2" borderId="0" xfId="8" applyFont="1" applyFill="1" applyAlignment="1">
      <alignment vertical="center"/>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9" fontId="7" fillId="2" borderId="0" xfId="1" applyNumberFormat="1" applyFont="1" applyFill="1" applyAlignment="1">
      <alignment vertical="center"/>
    </xf>
    <xf numFmtId="3" fontId="14" fillId="2" borderId="0" xfId="0" applyNumberFormat="1" applyFont="1" applyFill="1" applyBorder="1" applyAlignment="1">
      <alignment vertical="center"/>
    </xf>
    <xf numFmtId="164" fontId="7" fillId="2" borderId="0" xfId="1" applyNumberFormat="1" applyFont="1" applyFill="1" applyBorder="1" applyAlignment="1">
      <alignment vertical="center"/>
    </xf>
    <xf numFmtId="9" fontId="7" fillId="2" borderId="2" xfId="1" applyNumberFormat="1" applyFont="1" applyFill="1" applyBorder="1" applyAlignment="1">
      <alignment vertical="center"/>
    </xf>
    <xf numFmtId="0" fontId="9" fillId="2" borderId="0" xfId="0" applyFont="1" applyFill="1" applyAlignment="1">
      <alignment vertical="center"/>
    </xf>
    <xf numFmtId="3" fontId="7" fillId="2" borderId="0" xfId="0" applyNumberFormat="1"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0" xfId="0" applyFont="1" applyFill="1" applyAlignment="1">
      <alignment horizontal="left" vertical="center"/>
    </xf>
    <xf numFmtId="0" fontId="14" fillId="2" borderId="1" xfId="0" applyFont="1" applyFill="1" applyBorder="1" applyAlignment="1">
      <alignment vertical="center"/>
    </xf>
    <xf numFmtId="0" fontId="14" fillId="2" borderId="1" xfId="0" applyFont="1" applyFill="1" applyBorder="1" applyAlignment="1">
      <alignment horizontal="right" vertical="center"/>
    </xf>
    <xf numFmtId="0" fontId="7" fillId="2" borderId="0" xfId="0" applyFont="1" applyFill="1" applyBorder="1" applyAlignment="1">
      <alignment horizontal="right" vertical="center" wrapText="1"/>
    </xf>
    <xf numFmtId="0" fontId="14" fillId="2" borderId="2" xfId="0" applyFont="1" applyFill="1" applyBorder="1" applyAlignment="1">
      <alignment vertical="center"/>
    </xf>
    <xf numFmtId="164" fontId="14" fillId="2" borderId="2" xfId="1" applyNumberFormat="1" applyFont="1" applyFill="1" applyBorder="1" applyAlignment="1">
      <alignment vertical="center"/>
    </xf>
    <xf numFmtId="164" fontId="14" fillId="2" borderId="0" xfId="1" applyNumberFormat="1" applyFont="1" applyFill="1" applyBorder="1" applyAlignment="1">
      <alignment vertical="center"/>
    </xf>
    <xf numFmtId="0" fontId="11" fillId="2" borderId="0" xfId="0" applyFont="1" applyFill="1" applyAlignment="1">
      <alignment vertical="center"/>
    </xf>
    <xf numFmtId="0" fontId="18" fillId="2" borderId="0" xfId="8" applyFont="1" applyFill="1" applyAlignment="1">
      <alignment vertical="center"/>
    </xf>
    <xf numFmtId="0" fontId="22" fillId="2" borderId="3" xfId="0" applyFont="1" applyFill="1" applyBorder="1" applyAlignment="1">
      <alignment vertical="center"/>
    </xf>
    <xf numFmtId="0" fontId="8" fillId="2" borderId="0" xfId="8" applyFont="1" applyFill="1" applyAlignment="1">
      <alignment vertical="center"/>
    </xf>
    <xf numFmtId="0" fontId="11" fillId="2" borderId="3" xfId="0" applyFont="1" applyFill="1" applyBorder="1" applyAlignment="1">
      <alignment vertical="center"/>
    </xf>
    <xf numFmtId="0" fontId="7" fillId="2" borderId="0" xfId="0" applyFont="1" applyFill="1" applyBorder="1" applyAlignment="1">
      <alignment horizontal="right" vertical="center"/>
    </xf>
    <xf numFmtId="0" fontId="18" fillId="2" borderId="0" xfId="0" applyFont="1" applyFill="1" applyBorder="1" applyAlignment="1">
      <alignment horizontal="right" vertical="center" wrapText="1"/>
    </xf>
    <xf numFmtId="0" fontId="10" fillId="2" borderId="0" xfId="0" applyFont="1" applyFill="1" applyBorder="1" applyAlignment="1">
      <alignment horizontal="right" vertical="center"/>
    </xf>
    <xf numFmtId="0" fontId="10" fillId="2" borderId="0" xfId="8" applyFont="1" applyFill="1" applyBorder="1" applyAlignment="1">
      <alignment vertical="center"/>
    </xf>
    <xf numFmtId="3" fontId="10" fillId="2" borderId="0" xfId="0"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0" fontId="17" fillId="2" borderId="0" xfId="0" applyFont="1" applyFill="1" applyAlignment="1">
      <alignment vertical="center"/>
    </xf>
    <xf numFmtId="0" fontId="25" fillId="4" borderId="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4" borderId="9" xfId="0" applyFont="1" applyFill="1" applyBorder="1" applyAlignment="1">
      <alignment horizontal="center" vertical="top"/>
    </xf>
    <xf numFmtId="0" fontId="26" fillId="4" borderId="10" xfId="0" applyFont="1" applyFill="1" applyBorder="1" applyAlignment="1">
      <alignment horizontal="center" vertical="top"/>
    </xf>
    <xf numFmtId="0" fontId="26" fillId="4" borderId="11" xfId="0" applyFont="1" applyFill="1" applyBorder="1" applyAlignment="1">
      <alignment horizontal="center" vertical="top"/>
    </xf>
    <xf numFmtId="0" fontId="21" fillId="4" borderId="0" xfId="0" applyFont="1" applyFill="1" applyBorder="1" applyAlignment="1">
      <alignment horizontal="left" vertical="center" wrapText="1"/>
    </xf>
    <xf numFmtId="3" fontId="7" fillId="2" borderId="1" xfId="0" applyNumberFormat="1" applyFont="1" applyFill="1" applyBorder="1" applyAlignment="1">
      <alignment horizontal="center" vertical="center"/>
    </xf>
    <xf numFmtId="0" fontId="12" fillId="3" borderId="0" xfId="0" applyFont="1" applyFill="1" applyAlignment="1">
      <alignment horizontal="center"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8" applyFont="1" applyFill="1" applyBorder="1" applyAlignment="1">
      <alignment horizontal="center" vertical="center"/>
    </xf>
    <xf numFmtId="0" fontId="8" fillId="2" borderId="2" xfId="8" applyFont="1" applyFill="1" applyBorder="1" applyAlignment="1">
      <alignment horizontal="center" vertical="center"/>
    </xf>
    <xf numFmtId="0" fontId="18" fillId="2" borderId="0"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3" xfId="0" applyFont="1" applyFill="1" applyBorder="1" applyAlignment="1">
      <alignment horizontal="left" vertical="center"/>
    </xf>
    <xf numFmtId="0" fontId="10" fillId="2" borderId="2" xfId="0" applyFont="1" applyFill="1" applyBorder="1" applyAlignment="1">
      <alignment horizontal="left"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8" fillId="2" borderId="3" xfId="8" applyFont="1" applyFill="1" applyBorder="1" applyAlignment="1">
      <alignment horizontal="center" vertical="center"/>
    </xf>
    <xf numFmtId="0" fontId="18" fillId="2" borderId="2" xfId="8" applyFont="1" applyFill="1" applyBorder="1" applyAlignment="1">
      <alignment horizontal="center" vertical="center"/>
    </xf>
    <xf numFmtId="0" fontId="18"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7" fillId="2" borderId="0" xfId="0" applyFont="1" applyFill="1" applyBorder="1" applyAlignment="1">
      <alignment horizontal="left" vertical="center"/>
    </xf>
    <xf numFmtId="0" fontId="14" fillId="2" borderId="0" xfId="8" applyFont="1" applyFill="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cellXfs>
  <cellStyles count="74">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Normale" xfId="0" builtinId="0"/>
    <cellStyle name="Normale 2" xfId="4" xr:uid="{00000000-0005-0000-0000-000041000000}"/>
    <cellStyle name="Normale 2 2" xfId="9" xr:uid="{00000000-0005-0000-0000-000042000000}"/>
    <cellStyle name="Normale 3" xfId="5" xr:uid="{00000000-0005-0000-0000-000043000000}"/>
    <cellStyle name="Normale 4" xfId="7" xr:uid="{00000000-0005-0000-0000-000044000000}"/>
    <cellStyle name="Normale 5" xfId="2" xr:uid="{00000000-0005-0000-0000-000045000000}"/>
    <cellStyle name="Normale 6" xfId="8" xr:uid="{00000000-0005-0000-0000-000046000000}"/>
    <cellStyle name="Percentuale" xfId="1" builtinId="5"/>
    <cellStyle name="Percentuale 2" xfId="6" xr:uid="{00000000-0005-0000-0000-000048000000}"/>
    <cellStyle name="Percentuale 3" xfId="3" xr:uid="{00000000-0005-0000-0000-000049000000}"/>
  </cellStyles>
  <dxfs count="0"/>
  <tableStyles count="0" defaultTableStyle="TableStyleMedium9" defaultPivotStyle="PivotStyleLight16"/>
  <colors>
    <mruColors>
      <color rgb="FF529DC2"/>
      <color rgb="FF87E044"/>
      <color rgb="FF599E26"/>
      <color rgb="FFEC1212"/>
      <color rgb="FFA80000"/>
      <color rgb="FF66CCFF"/>
      <color rgb="FF99CCFF"/>
      <color rgb="FF0000CC"/>
      <color rgb="FFFCE014"/>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b="0">
                <a:latin typeface="+mj-lt"/>
              </a:rPr>
              <a:t>PIEMONTE</a:t>
            </a:r>
            <a:r>
              <a:rPr lang="en-US" b="0" baseline="0">
                <a:latin typeface="+mj-lt"/>
              </a:rPr>
              <a:t> NORD</a:t>
            </a:r>
            <a:endParaRPr lang="en-US" b="0">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it-IT"/>
        </a:p>
      </c:txPr>
    </c:title>
    <c:autoTitleDeleted val="0"/>
    <c:plotArea>
      <c:layout>
        <c:manualLayout>
          <c:layoutTarget val="inner"/>
          <c:xMode val="edge"/>
          <c:yMode val="edge"/>
          <c:x val="0.23297087864016996"/>
          <c:y val="0.3192563429571304"/>
          <c:w val="0.52982543848685582"/>
          <c:h val="0.57949657334499849"/>
        </c:manualLayout>
      </c:layout>
      <c:pieChart>
        <c:varyColors val="1"/>
        <c:ser>
          <c:idx val="0"/>
          <c:order val="0"/>
          <c:tx>
            <c:strRef>
              <c:f>Macrosettori!$V$10</c:f>
              <c:strCache>
                <c:ptCount val="1"/>
                <c:pt idx="0">
                  <c:v>Piemonte Nord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9-44E9-A949-D59D9CA5C2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9-44E9-A949-D59D9CA5C2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9-44E9-A949-D59D9CA5C2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9-44E9-A949-D59D9CA5C27B}"/>
              </c:ext>
            </c:extLst>
          </c:dPt>
          <c:dLbls>
            <c:dLbl>
              <c:idx val="0"/>
              <c:layout>
                <c:manualLayout>
                  <c:x val="1.8787736639302961E-2"/>
                  <c:y val="5.417650918635170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279-44E9-A949-D59D9CA5C27B}"/>
                </c:ext>
              </c:extLst>
            </c:dLbl>
            <c:dLbl>
              <c:idx val="1"/>
              <c:layout>
                <c:manualLayout>
                  <c:x val="1.490925336460602E-2"/>
                  <c:y val="4.387918307086614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2279-44E9-A949-D59D9CA5C27B}"/>
                </c:ext>
              </c:extLst>
            </c:dLbl>
            <c:dLbl>
              <c:idx val="2"/>
              <c:layout>
                <c:manualLayout>
                  <c:x val="-3.0683808865693173E-2"/>
                  <c:y val="-5.069828248655229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2279-44E9-A949-D59D9CA5C27B}"/>
                </c:ext>
              </c:extLst>
            </c:dLbl>
            <c:dLbl>
              <c:idx val="3"/>
              <c:layout>
                <c:manualLayout>
                  <c:x val="-2.5499301948958508E-2"/>
                  <c:y val="-3.913098753280842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2279-44E9-A949-D59D9CA5C27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Macrosettori!$W$9:$Z$9</c:f>
              <c:strCache>
                <c:ptCount val="4"/>
                <c:pt idx="0">
                  <c:v>Agricoltura</c:v>
                </c:pt>
                <c:pt idx="1">
                  <c:v>Industria</c:v>
                </c:pt>
                <c:pt idx="2">
                  <c:v>Servizi</c:v>
                </c:pt>
                <c:pt idx="3">
                  <c:v>Altro</c:v>
                </c:pt>
              </c:strCache>
            </c:strRef>
          </c:cat>
          <c:val>
            <c:numRef>
              <c:f>Macrosettori!$W$10:$Z$10</c:f>
              <c:numCache>
                <c:formatCode>#,##0</c:formatCode>
                <c:ptCount val="4"/>
                <c:pt idx="0">
                  <c:v>8084</c:v>
                </c:pt>
                <c:pt idx="1">
                  <c:v>28733</c:v>
                </c:pt>
                <c:pt idx="2">
                  <c:v>63132</c:v>
                </c:pt>
                <c:pt idx="3">
                  <c:v>16</c:v>
                </c:pt>
              </c:numCache>
            </c:numRef>
          </c:val>
          <c:extLst>
            <c:ext xmlns:c16="http://schemas.microsoft.com/office/drawing/2014/chart" uri="{C3380CC4-5D6E-409C-BE32-E72D297353CC}">
              <c16:uniqueId val="{00000008-2279-44E9-A949-D59D9CA5C27B}"/>
            </c:ext>
          </c:extLst>
        </c:ser>
        <c:dLbls>
          <c:showLegendKey val="0"/>
          <c:showVal val="0"/>
          <c:showCatName val="0"/>
          <c:showSerName val="0"/>
          <c:showPercent val="0"/>
          <c:showBubbleSize val="0"/>
          <c:showLeaderLines val="0"/>
        </c:dLbls>
        <c:firstSliceAng val="38"/>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NOVARA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Settori!$B$88</c:f>
              <c:strCache>
                <c:ptCount val="1"/>
                <c:pt idx="0">
                  <c:v>Commercio</c:v>
                </c:pt>
              </c:strCache>
            </c:strRef>
          </c:tx>
          <c:spPr>
            <a:ln w="28575" cap="rnd">
              <a:solidFill>
                <a:schemeClr val="accent1"/>
              </a:solidFill>
              <a:round/>
            </a:ln>
            <a:effectLst/>
          </c:spPr>
          <c:marker>
            <c:symbol val="none"/>
          </c:marker>
          <c:cat>
            <c:numRef>
              <c:f>Settori!$C$87:$G$87</c:f>
              <c:numCache>
                <c:formatCode>General</c:formatCode>
                <c:ptCount val="5"/>
                <c:pt idx="0">
                  <c:v>2017</c:v>
                </c:pt>
                <c:pt idx="1">
                  <c:v>2018</c:v>
                </c:pt>
                <c:pt idx="2">
                  <c:v>2019</c:v>
                </c:pt>
                <c:pt idx="3">
                  <c:v>2020</c:v>
                </c:pt>
                <c:pt idx="4">
                  <c:v>2021</c:v>
                </c:pt>
              </c:numCache>
            </c:numRef>
          </c:cat>
          <c:val>
            <c:numRef>
              <c:f>Settori!$C$88:$G$88</c:f>
              <c:numCache>
                <c:formatCode>#,##0</c:formatCode>
                <c:ptCount val="5"/>
                <c:pt idx="0">
                  <c:v>100</c:v>
                </c:pt>
                <c:pt idx="1">
                  <c:v>97.291244534499313</c:v>
                </c:pt>
                <c:pt idx="2">
                  <c:v>93.473392342966832</c:v>
                </c:pt>
                <c:pt idx="3">
                  <c:v>92.577583448864246</c:v>
                </c:pt>
                <c:pt idx="4">
                  <c:v>91.756425295936879</c:v>
                </c:pt>
              </c:numCache>
            </c:numRef>
          </c:val>
          <c:smooth val="1"/>
          <c:extLst>
            <c:ext xmlns:c16="http://schemas.microsoft.com/office/drawing/2014/chart" uri="{C3380CC4-5D6E-409C-BE32-E72D297353CC}">
              <c16:uniqueId val="{00000000-108B-4979-AEE8-D8120AF42FAF}"/>
            </c:ext>
          </c:extLst>
        </c:ser>
        <c:ser>
          <c:idx val="1"/>
          <c:order val="1"/>
          <c:tx>
            <c:strRef>
              <c:f>Settori!$B$89</c:f>
              <c:strCache>
                <c:ptCount val="1"/>
                <c:pt idx="0">
                  <c:v>Turismo</c:v>
                </c:pt>
              </c:strCache>
            </c:strRef>
          </c:tx>
          <c:spPr>
            <a:ln w="28575" cap="rnd">
              <a:solidFill>
                <a:schemeClr val="accent2"/>
              </a:solidFill>
              <a:round/>
            </a:ln>
            <a:effectLst/>
          </c:spPr>
          <c:marker>
            <c:symbol val="none"/>
          </c:marker>
          <c:cat>
            <c:numRef>
              <c:f>Settori!$C$87:$G$87</c:f>
              <c:numCache>
                <c:formatCode>General</c:formatCode>
                <c:ptCount val="5"/>
                <c:pt idx="0">
                  <c:v>2017</c:v>
                </c:pt>
                <c:pt idx="1">
                  <c:v>2018</c:v>
                </c:pt>
                <c:pt idx="2">
                  <c:v>2019</c:v>
                </c:pt>
                <c:pt idx="3">
                  <c:v>2020</c:v>
                </c:pt>
                <c:pt idx="4">
                  <c:v>2021</c:v>
                </c:pt>
              </c:numCache>
            </c:numRef>
          </c:cat>
          <c:val>
            <c:numRef>
              <c:f>Settori!$C$89:$G$89</c:f>
              <c:numCache>
                <c:formatCode>#,##0</c:formatCode>
                <c:ptCount val="5"/>
                <c:pt idx="0">
                  <c:v>100</c:v>
                </c:pt>
                <c:pt idx="1">
                  <c:v>101.71295094731379</c:v>
                </c:pt>
                <c:pt idx="2">
                  <c:v>99.221385933039187</c:v>
                </c:pt>
                <c:pt idx="3">
                  <c:v>97.845834414741759</c:v>
                </c:pt>
                <c:pt idx="4">
                  <c:v>96.106929665195949</c:v>
                </c:pt>
              </c:numCache>
            </c:numRef>
          </c:val>
          <c:smooth val="1"/>
          <c:extLst>
            <c:ext xmlns:c16="http://schemas.microsoft.com/office/drawing/2014/chart" uri="{C3380CC4-5D6E-409C-BE32-E72D297353CC}">
              <c16:uniqueId val="{00000001-108B-4979-AEE8-D8120AF42FAF}"/>
            </c:ext>
          </c:extLst>
        </c:ser>
        <c:ser>
          <c:idx val="2"/>
          <c:order val="2"/>
          <c:tx>
            <c:strRef>
              <c:f>Settori!$B$90</c:f>
              <c:strCache>
                <c:ptCount val="1"/>
                <c:pt idx="0">
                  <c:v>Servizi</c:v>
                </c:pt>
              </c:strCache>
            </c:strRef>
          </c:tx>
          <c:spPr>
            <a:ln w="28575" cap="rnd">
              <a:solidFill>
                <a:schemeClr val="accent3"/>
              </a:solidFill>
              <a:round/>
            </a:ln>
            <a:effectLst/>
          </c:spPr>
          <c:marker>
            <c:symbol val="none"/>
          </c:marker>
          <c:cat>
            <c:numRef>
              <c:f>Settori!$C$87:$G$87</c:f>
              <c:numCache>
                <c:formatCode>General</c:formatCode>
                <c:ptCount val="5"/>
                <c:pt idx="0">
                  <c:v>2017</c:v>
                </c:pt>
                <c:pt idx="1">
                  <c:v>2018</c:v>
                </c:pt>
                <c:pt idx="2">
                  <c:v>2019</c:v>
                </c:pt>
                <c:pt idx="3">
                  <c:v>2020</c:v>
                </c:pt>
                <c:pt idx="4">
                  <c:v>2021</c:v>
                </c:pt>
              </c:numCache>
            </c:numRef>
          </c:cat>
          <c:val>
            <c:numRef>
              <c:f>Settori!$C$90:$G$90</c:f>
              <c:numCache>
                <c:formatCode>#,##0</c:formatCode>
                <c:ptCount val="5"/>
                <c:pt idx="0">
                  <c:v>100</c:v>
                </c:pt>
                <c:pt idx="1">
                  <c:v>100.29100315253415</c:v>
                </c:pt>
                <c:pt idx="2">
                  <c:v>100.25058604801551</c:v>
                </c:pt>
                <c:pt idx="3">
                  <c:v>100.7355913022391</c:v>
                </c:pt>
                <c:pt idx="4">
                  <c:v>101.26909708188505</c:v>
                </c:pt>
              </c:numCache>
            </c:numRef>
          </c:val>
          <c:smooth val="1"/>
          <c:extLst>
            <c:ext xmlns:c16="http://schemas.microsoft.com/office/drawing/2014/chart" uri="{C3380CC4-5D6E-409C-BE32-E72D297353CC}">
              <c16:uniqueId val="{00000002-108B-4979-AEE8-D8120AF42FAF}"/>
            </c:ext>
          </c:extLst>
        </c:ser>
        <c:dLbls>
          <c:showLegendKey val="0"/>
          <c:showVal val="0"/>
          <c:showCatName val="0"/>
          <c:showSerName val="0"/>
          <c:showPercent val="0"/>
          <c:showBubbleSize val="0"/>
        </c:dLbls>
        <c:smooth val="0"/>
        <c:axId val="225744752"/>
        <c:axId val="225746064"/>
      </c:lineChart>
      <c:catAx>
        <c:axId val="22574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6064"/>
        <c:crosses val="autoZero"/>
        <c:auto val="1"/>
        <c:lblAlgn val="ctr"/>
        <c:lblOffset val="100"/>
        <c:noMultiLvlLbl val="0"/>
      </c:catAx>
      <c:valAx>
        <c:axId val="225746064"/>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475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VERBANO CUSIO OSSOLA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Settori!$B$102</c:f>
              <c:strCache>
                <c:ptCount val="1"/>
                <c:pt idx="0">
                  <c:v>Commercio</c:v>
                </c:pt>
              </c:strCache>
            </c:strRef>
          </c:tx>
          <c:spPr>
            <a:ln w="28575" cap="rnd">
              <a:solidFill>
                <a:schemeClr val="accent1"/>
              </a:solidFill>
              <a:round/>
            </a:ln>
            <a:effectLst/>
          </c:spPr>
          <c:marker>
            <c:symbol val="none"/>
          </c:marker>
          <c:cat>
            <c:numRef>
              <c:f>Settori!$C$101:$G$101</c:f>
              <c:numCache>
                <c:formatCode>General</c:formatCode>
                <c:ptCount val="5"/>
                <c:pt idx="0">
                  <c:v>2017</c:v>
                </c:pt>
                <c:pt idx="1">
                  <c:v>2018</c:v>
                </c:pt>
                <c:pt idx="2">
                  <c:v>2019</c:v>
                </c:pt>
                <c:pt idx="3">
                  <c:v>2020</c:v>
                </c:pt>
                <c:pt idx="4">
                  <c:v>2021</c:v>
                </c:pt>
              </c:numCache>
            </c:numRef>
          </c:cat>
          <c:val>
            <c:numRef>
              <c:f>Settori!$C$102:$G$102</c:f>
              <c:numCache>
                <c:formatCode>#,##0</c:formatCode>
                <c:ptCount val="5"/>
                <c:pt idx="0">
                  <c:v>100</c:v>
                </c:pt>
                <c:pt idx="1">
                  <c:v>98.983789015243161</c:v>
                </c:pt>
                <c:pt idx="2">
                  <c:v>96.370675054439872</c:v>
                </c:pt>
                <c:pt idx="3">
                  <c:v>94.556012581659814</c:v>
                </c:pt>
                <c:pt idx="4">
                  <c:v>93.007500604887497</c:v>
                </c:pt>
              </c:numCache>
            </c:numRef>
          </c:val>
          <c:smooth val="1"/>
          <c:extLst>
            <c:ext xmlns:c16="http://schemas.microsoft.com/office/drawing/2014/chart" uri="{C3380CC4-5D6E-409C-BE32-E72D297353CC}">
              <c16:uniqueId val="{00000000-8C42-46A7-98E7-2C010DEA3C30}"/>
            </c:ext>
          </c:extLst>
        </c:ser>
        <c:ser>
          <c:idx val="1"/>
          <c:order val="1"/>
          <c:tx>
            <c:strRef>
              <c:f>Settori!$B$103</c:f>
              <c:strCache>
                <c:ptCount val="1"/>
                <c:pt idx="0">
                  <c:v>Turismo</c:v>
                </c:pt>
              </c:strCache>
            </c:strRef>
          </c:tx>
          <c:spPr>
            <a:ln w="28575" cap="rnd">
              <a:solidFill>
                <a:schemeClr val="accent2"/>
              </a:solidFill>
              <a:round/>
            </a:ln>
            <a:effectLst/>
          </c:spPr>
          <c:marker>
            <c:symbol val="none"/>
          </c:marker>
          <c:cat>
            <c:numRef>
              <c:f>Settori!$C$101:$G$101</c:f>
              <c:numCache>
                <c:formatCode>General</c:formatCode>
                <c:ptCount val="5"/>
                <c:pt idx="0">
                  <c:v>2017</c:v>
                </c:pt>
                <c:pt idx="1">
                  <c:v>2018</c:v>
                </c:pt>
                <c:pt idx="2">
                  <c:v>2019</c:v>
                </c:pt>
                <c:pt idx="3">
                  <c:v>2020</c:v>
                </c:pt>
                <c:pt idx="4">
                  <c:v>2021</c:v>
                </c:pt>
              </c:numCache>
            </c:numRef>
          </c:cat>
          <c:val>
            <c:numRef>
              <c:f>Settori!$C$103:$G$103</c:f>
              <c:numCache>
                <c:formatCode>#,##0</c:formatCode>
                <c:ptCount val="5"/>
                <c:pt idx="0">
                  <c:v>100</c:v>
                </c:pt>
                <c:pt idx="1">
                  <c:v>99.162861491628618</c:v>
                </c:pt>
                <c:pt idx="2">
                  <c:v>99.695585996955856</c:v>
                </c:pt>
                <c:pt idx="3">
                  <c:v>98.36377473363774</c:v>
                </c:pt>
                <c:pt idx="4">
                  <c:v>97.222222222222214</c:v>
                </c:pt>
              </c:numCache>
            </c:numRef>
          </c:val>
          <c:smooth val="1"/>
          <c:extLst>
            <c:ext xmlns:c16="http://schemas.microsoft.com/office/drawing/2014/chart" uri="{C3380CC4-5D6E-409C-BE32-E72D297353CC}">
              <c16:uniqueId val="{00000001-8C42-46A7-98E7-2C010DEA3C30}"/>
            </c:ext>
          </c:extLst>
        </c:ser>
        <c:ser>
          <c:idx val="2"/>
          <c:order val="2"/>
          <c:tx>
            <c:strRef>
              <c:f>Settori!$B$104</c:f>
              <c:strCache>
                <c:ptCount val="1"/>
                <c:pt idx="0">
                  <c:v>Servizi</c:v>
                </c:pt>
              </c:strCache>
            </c:strRef>
          </c:tx>
          <c:spPr>
            <a:ln w="28575" cap="rnd">
              <a:solidFill>
                <a:schemeClr val="accent3"/>
              </a:solidFill>
              <a:round/>
            </a:ln>
            <a:effectLst/>
          </c:spPr>
          <c:marker>
            <c:symbol val="none"/>
          </c:marker>
          <c:cat>
            <c:numRef>
              <c:f>Settori!$C$101:$G$101</c:f>
              <c:numCache>
                <c:formatCode>General</c:formatCode>
                <c:ptCount val="5"/>
                <c:pt idx="0">
                  <c:v>2017</c:v>
                </c:pt>
                <c:pt idx="1">
                  <c:v>2018</c:v>
                </c:pt>
                <c:pt idx="2">
                  <c:v>2019</c:v>
                </c:pt>
                <c:pt idx="3">
                  <c:v>2020</c:v>
                </c:pt>
                <c:pt idx="4">
                  <c:v>2021</c:v>
                </c:pt>
              </c:numCache>
            </c:numRef>
          </c:cat>
          <c:val>
            <c:numRef>
              <c:f>Settori!$C$104:$G$104</c:f>
              <c:numCache>
                <c:formatCode>#,##0</c:formatCode>
                <c:ptCount val="5"/>
                <c:pt idx="0">
                  <c:v>100</c:v>
                </c:pt>
                <c:pt idx="1">
                  <c:v>101.6031598513011</c:v>
                </c:pt>
                <c:pt idx="2">
                  <c:v>101.3011152416357</c:v>
                </c:pt>
                <c:pt idx="3">
                  <c:v>102.1375464684015</c:v>
                </c:pt>
                <c:pt idx="4">
                  <c:v>102.8810408921933</c:v>
                </c:pt>
              </c:numCache>
            </c:numRef>
          </c:val>
          <c:smooth val="1"/>
          <c:extLst>
            <c:ext xmlns:c16="http://schemas.microsoft.com/office/drawing/2014/chart" uri="{C3380CC4-5D6E-409C-BE32-E72D297353CC}">
              <c16:uniqueId val="{00000002-8C42-46A7-98E7-2C010DEA3C30}"/>
            </c:ext>
          </c:extLst>
        </c:ser>
        <c:dLbls>
          <c:showLegendKey val="0"/>
          <c:showVal val="0"/>
          <c:showCatName val="0"/>
          <c:showSerName val="0"/>
          <c:showPercent val="0"/>
          <c:showBubbleSize val="0"/>
        </c:dLbls>
        <c:smooth val="0"/>
        <c:axId val="437252568"/>
        <c:axId val="437256504"/>
      </c:lineChart>
      <c:catAx>
        <c:axId val="43725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6504"/>
        <c:crosses val="autoZero"/>
        <c:auto val="1"/>
        <c:lblAlgn val="ctr"/>
        <c:lblOffset val="100"/>
        <c:noMultiLvlLbl val="0"/>
      </c:catAx>
      <c:valAx>
        <c:axId val="437256504"/>
        <c:scaling>
          <c:orientation val="minMax"/>
          <c:max val="104"/>
          <c:min val="9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2568"/>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VERCELLI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Settori!$B$116</c:f>
              <c:strCache>
                <c:ptCount val="1"/>
                <c:pt idx="0">
                  <c:v>Commercio</c:v>
                </c:pt>
              </c:strCache>
            </c:strRef>
          </c:tx>
          <c:spPr>
            <a:ln w="28575" cap="rnd">
              <a:solidFill>
                <a:schemeClr val="accent1"/>
              </a:solidFill>
              <a:round/>
            </a:ln>
            <a:effectLst/>
          </c:spPr>
          <c:marker>
            <c:symbol val="none"/>
          </c:marker>
          <c:cat>
            <c:numRef>
              <c:f>Settori!$C$115:$G$115</c:f>
              <c:numCache>
                <c:formatCode>General</c:formatCode>
                <c:ptCount val="5"/>
                <c:pt idx="0">
                  <c:v>2017</c:v>
                </c:pt>
                <c:pt idx="1">
                  <c:v>2018</c:v>
                </c:pt>
                <c:pt idx="2">
                  <c:v>2019</c:v>
                </c:pt>
                <c:pt idx="3">
                  <c:v>2020</c:v>
                </c:pt>
                <c:pt idx="4">
                  <c:v>2021</c:v>
                </c:pt>
              </c:numCache>
            </c:numRef>
          </c:cat>
          <c:val>
            <c:numRef>
              <c:f>Settori!$C$116:$G$116</c:f>
              <c:numCache>
                <c:formatCode>#,##0</c:formatCode>
                <c:ptCount val="5"/>
                <c:pt idx="0">
                  <c:v>100</c:v>
                </c:pt>
                <c:pt idx="1">
                  <c:v>97.360594795539029</c:v>
                </c:pt>
                <c:pt idx="2">
                  <c:v>95.018587360594793</c:v>
                </c:pt>
                <c:pt idx="3">
                  <c:v>93.029739776951672</c:v>
                </c:pt>
                <c:pt idx="4">
                  <c:v>91.356877323420065</c:v>
                </c:pt>
              </c:numCache>
            </c:numRef>
          </c:val>
          <c:smooth val="1"/>
          <c:extLst>
            <c:ext xmlns:c16="http://schemas.microsoft.com/office/drawing/2014/chart" uri="{C3380CC4-5D6E-409C-BE32-E72D297353CC}">
              <c16:uniqueId val="{00000000-B8B5-4F37-A378-9318FBB15864}"/>
            </c:ext>
          </c:extLst>
        </c:ser>
        <c:ser>
          <c:idx val="1"/>
          <c:order val="1"/>
          <c:tx>
            <c:strRef>
              <c:f>Settori!$B$117</c:f>
              <c:strCache>
                <c:ptCount val="1"/>
                <c:pt idx="0">
                  <c:v>Turismo</c:v>
                </c:pt>
              </c:strCache>
            </c:strRef>
          </c:tx>
          <c:spPr>
            <a:ln w="28575" cap="rnd">
              <a:solidFill>
                <a:schemeClr val="accent2"/>
              </a:solidFill>
              <a:round/>
            </a:ln>
            <a:effectLst/>
          </c:spPr>
          <c:marker>
            <c:symbol val="none"/>
          </c:marker>
          <c:cat>
            <c:numRef>
              <c:f>Settori!$C$115:$G$115</c:f>
              <c:numCache>
                <c:formatCode>General</c:formatCode>
                <c:ptCount val="5"/>
                <c:pt idx="0">
                  <c:v>2017</c:v>
                </c:pt>
                <c:pt idx="1">
                  <c:v>2018</c:v>
                </c:pt>
                <c:pt idx="2">
                  <c:v>2019</c:v>
                </c:pt>
                <c:pt idx="3">
                  <c:v>2020</c:v>
                </c:pt>
                <c:pt idx="4">
                  <c:v>2021</c:v>
                </c:pt>
              </c:numCache>
            </c:numRef>
          </c:cat>
          <c:val>
            <c:numRef>
              <c:f>Settori!$C$117:$G$117</c:f>
              <c:numCache>
                <c:formatCode>#,##0</c:formatCode>
                <c:ptCount val="5"/>
                <c:pt idx="0">
                  <c:v>100</c:v>
                </c:pt>
                <c:pt idx="1">
                  <c:v>99.367088607594937</c:v>
                </c:pt>
                <c:pt idx="2">
                  <c:v>98.734177215189874</c:v>
                </c:pt>
                <c:pt idx="3">
                  <c:v>98.417721518987349</c:v>
                </c:pt>
                <c:pt idx="4">
                  <c:v>96.835443037974684</c:v>
                </c:pt>
              </c:numCache>
            </c:numRef>
          </c:val>
          <c:smooth val="1"/>
          <c:extLst>
            <c:ext xmlns:c16="http://schemas.microsoft.com/office/drawing/2014/chart" uri="{C3380CC4-5D6E-409C-BE32-E72D297353CC}">
              <c16:uniqueId val="{00000001-B8B5-4F37-A378-9318FBB15864}"/>
            </c:ext>
          </c:extLst>
        </c:ser>
        <c:ser>
          <c:idx val="2"/>
          <c:order val="2"/>
          <c:tx>
            <c:strRef>
              <c:f>Settori!$B$118</c:f>
              <c:strCache>
                <c:ptCount val="1"/>
                <c:pt idx="0">
                  <c:v>Servizi</c:v>
                </c:pt>
              </c:strCache>
            </c:strRef>
          </c:tx>
          <c:spPr>
            <a:ln w="28575" cap="rnd">
              <a:solidFill>
                <a:schemeClr val="accent3"/>
              </a:solidFill>
              <a:round/>
            </a:ln>
            <a:effectLst/>
          </c:spPr>
          <c:marker>
            <c:symbol val="none"/>
          </c:marker>
          <c:cat>
            <c:numRef>
              <c:f>Settori!$C$115:$G$115</c:f>
              <c:numCache>
                <c:formatCode>General</c:formatCode>
                <c:ptCount val="5"/>
                <c:pt idx="0">
                  <c:v>2017</c:v>
                </c:pt>
                <c:pt idx="1">
                  <c:v>2018</c:v>
                </c:pt>
                <c:pt idx="2">
                  <c:v>2019</c:v>
                </c:pt>
                <c:pt idx="3">
                  <c:v>2020</c:v>
                </c:pt>
                <c:pt idx="4">
                  <c:v>2021</c:v>
                </c:pt>
              </c:numCache>
            </c:numRef>
          </c:cat>
          <c:val>
            <c:numRef>
              <c:f>Settori!$C$118:$G$118</c:f>
              <c:numCache>
                <c:formatCode>#,##0</c:formatCode>
                <c:ptCount val="5"/>
                <c:pt idx="0">
                  <c:v>100</c:v>
                </c:pt>
                <c:pt idx="1">
                  <c:v>100.35631942988891</c:v>
                </c:pt>
                <c:pt idx="2">
                  <c:v>100.9012785579543</c:v>
                </c:pt>
                <c:pt idx="3">
                  <c:v>98.993921609725419</c:v>
                </c:pt>
                <c:pt idx="4">
                  <c:v>99.559840704254881</c:v>
                </c:pt>
              </c:numCache>
            </c:numRef>
          </c:val>
          <c:smooth val="1"/>
          <c:extLst>
            <c:ext xmlns:c16="http://schemas.microsoft.com/office/drawing/2014/chart" uri="{C3380CC4-5D6E-409C-BE32-E72D297353CC}">
              <c16:uniqueId val="{00000002-B8B5-4F37-A378-9318FBB15864}"/>
            </c:ext>
          </c:extLst>
        </c:ser>
        <c:dLbls>
          <c:showLegendKey val="0"/>
          <c:showVal val="0"/>
          <c:showCatName val="0"/>
          <c:showSerName val="0"/>
          <c:showPercent val="0"/>
          <c:showBubbleSize val="0"/>
        </c:dLbls>
        <c:smooth val="0"/>
        <c:axId val="225727368"/>
        <c:axId val="225728352"/>
      </c:lineChart>
      <c:catAx>
        <c:axId val="225727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8352"/>
        <c:crosses val="autoZero"/>
        <c:auto val="1"/>
        <c:lblAlgn val="ctr"/>
        <c:lblOffset val="100"/>
        <c:noMultiLvlLbl val="0"/>
      </c:catAx>
      <c:valAx>
        <c:axId val="225728352"/>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7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PIEMONTE NORD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Settori!$B$60</c:f>
              <c:strCache>
                <c:ptCount val="1"/>
                <c:pt idx="0">
                  <c:v>Commercio</c:v>
                </c:pt>
              </c:strCache>
            </c:strRef>
          </c:tx>
          <c:spPr>
            <a:ln w="28575" cap="rnd">
              <a:solidFill>
                <a:schemeClr val="accent1"/>
              </a:solidFill>
              <a:round/>
            </a:ln>
            <a:effectLst/>
          </c:spPr>
          <c:marker>
            <c:symbol val="none"/>
          </c:marker>
          <c:cat>
            <c:numRef>
              <c:f>Settori!$C$59:$G$59</c:f>
              <c:numCache>
                <c:formatCode>General</c:formatCode>
                <c:ptCount val="5"/>
                <c:pt idx="0">
                  <c:v>2017</c:v>
                </c:pt>
                <c:pt idx="1">
                  <c:v>2018</c:v>
                </c:pt>
                <c:pt idx="2">
                  <c:v>2019</c:v>
                </c:pt>
                <c:pt idx="3">
                  <c:v>2020</c:v>
                </c:pt>
                <c:pt idx="4">
                  <c:v>2021</c:v>
                </c:pt>
              </c:numCache>
            </c:numRef>
          </c:cat>
          <c:val>
            <c:numRef>
              <c:f>Settori!$C$60:$G$60</c:f>
              <c:numCache>
                <c:formatCode>#,##0</c:formatCode>
                <c:ptCount val="5"/>
                <c:pt idx="0">
                  <c:v>100</c:v>
                </c:pt>
                <c:pt idx="1">
                  <c:v>97.952471013896883</c:v>
                </c:pt>
                <c:pt idx="2">
                  <c:v>94.782501439026404</c:v>
                </c:pt>
                <c:pt idx="3">
                  <c:v>93.228352931502343</c:v>
                </c:pt>
                <c:pt idx="4">
                  <c:v>91.896225639338866</c:v>
                </c:pt>
              </c:numCache>
            </c:numRef>
          </c:val>
          <c:smooth val="1"/>
          <c:extLst>
            <c:ext xmlns:c16="http://schemas.microsoft.com/office/drawing/2014/chart" uri="{C3380CC4-5D6E-409C-BE32-E72D297353CC}">
              <c16:uniqueId val="{00000000-0854-4D2E-807F-95B7348070CE}"/>
            </c:ext>
          </c:extLst>
        </c:ser>
        <c:ser>
          <c:idx val="1"/>
          <c:order val="1"/>
          <c:tx>
            <c:strRef>
              <c:f>Settori!$B$61</c:f>
              <c:strCache>
                <c:ptCount val="1"/>
                <c:pt idx="0">
                  <c:v>Turismo</c:v>
                </c:pt>
              </c:strCache>
            </c:strRef>
          </c:tx>
          <c:spPr>
            <a:ln w="28575" cap="rnd">
              <a:solidFill>
                <a:schemeClr val="accent2"/>
              </a:solidFill>
              <a:round/>
            </a:ln>
            <a:effectLst/>
          </c:spPr>
          <c:marker>
            <c:symbol val="none"/>
          </c:marker>
          <c:cat>
            <c:numRef>
              <c:f>Settori!$C$59:$G$59</c:f>
              <c:numCache>
                <c:formatCode>General</c:formatCode>
                <c:ptCount val="5"/>
                <c:pt idx="0">
                  <c:v>2017</c:v>
                </c:pt>
                <c:pt idx="1">
                  <c:v>2018</c:v>
                </c:pt>
                <c:pt idx="2">
                  <c:v>2019</c:v>
                </c:pt>
                <c:pt idx="3">
                  <c:v>2020</c:v>
                </c:pt>
                <c:pt idx="4">
                  <c:v>2021</c:v>
                </c:pt>
              </c:numCache>
            </c:numRef>
          </c:cat>
          <c:val>
            <c:numRef>
              <c:f>Settori!$C$61:$G$61</c:f>
              <c:numCache>
                <c:formatCode>#,##0</c:formatCode>
                <c:ptCount val="5"/>
                <c:pt idx="0">
                  <c:v>100</c:v>
                </c:pt>
                <c:pt idx="1">
                  <c:v>100.00969743987586</c:v>
                </c:pt>
                <c:pt idx="2">
                  <c:v>98.942979053529868</c:v>
                </c:pt>
                <c:pt idx="3">
                  <c:v>97.944142746314981</c:v>
                </c:pt>
                <c:pt idx="4">
                  <c:v>96.528316524437557</c:v>
                </c:pt>
              </c:numCache>
            </c:numRef>
          </c:val>
          <c:smooth val="1"/>
          <c:extLst>
            <c:ext xmlns:c16="http://schemas.microsoft.com/office/drawing/2014/chart" uri="{C3380CC4-5D6E-409C-BE32-E72D297353CC}">
              <c16:uniqueId val="{00000001-0854-4D2E-807F-95B7348070CE}"/>
            </c:ext>
          </c:extLst>
        </c:ser>
        <c:ser>
          <c:idx val="2"/>
          <c:order val="2"/>
          <c:tx>
            <c:strRef>
              <c:f>Settori!$B$62</c:f>
              <c:strCache>
                <c:ptCount val="1"/>
                <c:pt idx="0">
                  <c:v>Servizi</c:v>
                </c:pt>
              </c:strCache>
            </c:strRef>
          </c:tx>
          <c:spPr>
            <a:ln w="28575" cap="rnd">
              <a:solidFill>
                <a:schemeClr val="accent3"/>
              </a:solidFill>
              <a:round/>
            </a:ln>
            <a:effectLst/>
          </c:spPr>
          <c:marker>
            <c:symbol val="none"/>
          </c:marker>
          <c:cat>
            <c:numRef>
              <c:f>Settori!$C$59:$G$59</c:f>
              <c:numCache>
                <c:formatCode>General</c:formatCode>
                <c:ptCount val="5"/>
                <c:pt idx="0">
                  <c:v>2017</c:v>
                </c:pt>
                <c:pt idx="1">
                  <c:v>2018</c:v>
                </c:pt>
                <c:pt idx="2">
                  <c:v>2019</c:v>
                </c:pt>
                <c:pt idx="3">
                  <c:v>2020</c:v>
                </c:pt>
                <c:pt idx="4">
                  <c:v>2021</c:v>
                </c:pt>
              </c:numCache>
            </c:numRef>
          </c:cat>
          <c:val>
            <c:numRef>
              <c:f>Settori!$C$62:$G$62</c:f>
              <c:numCache>
                <c:formatCode>#,##0</c:formatCode>
                <c:ptCount val="5"/>
                <c:pt idx="0">
                  <c:v>100</c:v>
                </c:pt>
                <c:pt idx="1">
                  <c:v>100.13627072450602</c:v>
                </c:pt>
                <c:pt idx="2">
                  <c:v>99.860484734434323</c:v>
                </c:pt>
                <c:pt idx="3">
                  <c:v>99.912397391388978</c:v>
                </c:pt>
                <c:pt idx="4">
                  <c:v>100.01946724635799</c:v>
                </c:pt>
              </c:numCache>
            </c:numRef>
          </c:val>
          <c:smooth val="1"/>
          <c:extLst>
            <c:ext xmlns:c16="http://schemas.microsoft.com/office/drawing/2014/chart" uri="{C3380CC4-5D6E-409C-BE32-E72D297353CC}">
              <c16:uniqueId val="{00000002-0854-4D2E-807F-95B7348070CE}"/>
            </c:ext>
          </c:extLst>
        </c:ser>
        <c:dLbls>
          <c:showLegendKey val="0"/>
          <c:showVal val="0"/>
          <c:showCatName val="0"/>
          <c:showSerName val="0"/>
          <c:showPercent val="0"/>
          <c:showBubbleSize val="0"/>
        </c:dLbls>
        <c:smooth val="0"/>
        <c:axId val="592274024"/>
        <c:axId val="592276976"/>
      </c:lineChart>
      <c:catAx>
        <c:axId val="59227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6976"/>
        <c:crosses val="autoZero"/>
        <c:auto val="1"/>
        <c:lblAlgn val="ctr"/>
        <c:lblOffset val="100"/>
        <c:noMultiLvlLbl val="0"/>
      </c:catAx>
      <c:valAx>
        <c:axId val="592276976"/>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4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BIELLA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Settori!$B$74</c:f>
              <c:strCache>
                <c:ptCount val="1"/>
                <c:pt idx="0">
                  <c:v>Commercio</c:v>
                </c:pt>
              </c:strCache>
            </c:strRef>
          </c:tx>
          <c:spPr>
            <a:ln w="28575" cap="rnd">
              <a:solidFill>
                <a:schemeClr val="accent1"/>
              </a:solidFill>
              <a:round/>
            </a:ln>
            <a:effectLst/>
          </c:spPr>
          <c:marker>
            <c:symbol val="none"/>
          </c:marker>
          <c:cat>
            <c:numRef>
              <c:f>Settori!$C$73:$G$73</c:f>
              <c:numCache>
                <c:formatCode>General</c:formatCode>
                <c:ptCount val="5"/>
                <c:pt idx="0">
                  <c:v>2017</c:v>
                </c:pt>
                <c:pt idx="1">
                  <c:v>2018</c:v>
                </c:pt>
                <c:pt idx="2">
                  <c:v>2019</c:v>
                </c:pt>
                <c:pt idx="3">
                  <c:v>2020</c:v>
                </c:pt>
                <c:pt idx="4">
                  <c:v>2021</c:v>
                </c:pt>
              </c:numCache>
            </c:numRef>
          </c:cat>
          <c:val>
            <c:numRef>
              <c:f>Settori!$C$74:$G$74</c:f>
              <c:numCache>
                <c:formatCode>#,##0</c:formatCode>
                <c:ptCount val="5"/>
                <c:pt idx="0">
                  <c:v>100</c:v>
                </c:pt>
                <c:pt idx="1">
                  <c:v>98.895434462444769</c:v>
                </c:pt>
                <c:pt idx="2">
                  <c:v>95.600147275405007</c:v>
                </c:pt>
                <c:pt idx="3">
                  <c:v>93.538291605301922</c:v>
                </c:pt>
                <c:pt idx="4">
                  <c:v>91.826215022091304</c:v>
                </c:pt>
              </c:numCache>
            </c:numRef>
          </c:val>
          <c:smooth val="1"/>
          <c:extLst>
            <c:ext xmlns:c16="http://schemas.microsoft.com/office/drawing/2014/chart" uri="{C3380CC4-5D6E-409C-BE32-E72D297353CC}">
              <c16:uniqueId val="{00000000-910C-4373-AF53-5EC8B0167A9E}"/>
            </c:ext>
          </c:extLst>
        </c:ser>
        <c:ser>
          <c:idx val="1"/>
          <c:order val="1"/>
          <c:tx>
            <c:strRef>
              <c:f>Settori!$B$75</c:f>
              <c:strCache>
                <c:ptCount val="1"/>
                <c:pt idx="0">
                  <c:v>Turismo</c:v>
                </c:pt>
              </c:strCache>
            </c:strRef>
          </c:tx>
          <c:spPr>
            <a:ln w="28575" cap="rnd">
              <a:solidFill>
                <a:schemeClr val="accent2"/>
              </a:solidFill>
              <a:round/>
            </a:ln>
            <a:effectLst/>
          </c:spPr>
          <c:marker>
            <c:symbol val="none"/>
          </c:marker>
          <c:cat>
            <c:numRef>
              <c:f>Settori!$C$73:$G$73</c:f>
              <c:numCache>
                <c:formatCode>General</c:formatCode>
                <c:ptCount val="5"/>
                <c:pt idx="0">
                  <c:v>2017</c:v>
                </c:pt>
                <c:pt idx="1">
                  <c:v>2018</c:v>
                </c:pt>
                <c:pt idx="2">
                  <c:v>2019</c:v>
                </c:pt>
                <c:pt idx="3">
                  <c:v>2020</c:v>
                </c:pt>
                <c:pt idx="4">
                  <c:v>2021</c:v>
                </c:pt>
              </c:numCache>
            </c:numRef>
          </c:cat>
          <c:val>
            <c:numRef>
              <c:f>Settori!$C$75:$G$75</c:f>
              <c:numCache>
                <c:formatCode>#,##0</c:formatCode>
                <c:ptCount val="5"/>
                <c:pt idx="0">
                  <c:v>100</c:v>
                </c:pt>
                <c:pt idx="1">
                  <c:v>98.397932816537477</c:v>
                </c:pt>
                <c:pt idx="2">
                  <c:v>97.571059431524546</c:v>
                </c:pt>
                <c:pt idx="3">
                  <c:v>97.10594315245477</c:v>
                </c:pt>
                <c:pt idx="4">
                  <c:v>96.124031007751938</c:v>
                </c:pt>
              </c:numCache>
            </c:numRef>
          </c:val>
          <c:smooth val="1"/>
          <c:extLst>
            <c:ext xmlns:c16="http://schemas.microsoft.com/office/drawing/2014/chart" uri="{C3380CC4-5D6E-409C-BE32-E72D297353CC}">
              <c16:uniqueId val="{00000001-910C-4373-AF53-5EC8B0167A9E}"/>
            </c:ext>
          </c:extLst>
        </c:ser>
        <c:ser>
          <c:idx val="2"/>
          <c:order val="2"/>
          <c:tx>
            <c:strRef>
              <c:f>Settori!$B$76</c:f>
              <c:strCache>
                <c:ptCount val="1"/>
                <c:pt idx="0">
                  <c:v>Servizi</c:v>
                </c:pt>
              </c:strCache>
            </c:strRef>
          </c:tx>
          <c:spPr>
            <a:ln w="28575" cap="rnd">
              <a:solidFill>
                <a:schemeClr val="accent3"/>
              </a:solidFill>
              <a:round/>
            </a:ln>
            <a:effectLst/>
          </c:spPr>
          <c:marker>
            <c:symbol val="none"/>
          </c:marker>
          <c:cat>
            <c:numRef>
              <c:f>Settori!$C$73:$G$73</c:f>
              <c:numCache>
                <c:formatCode>General</c:formatCode>
                <c:ptCount val="5"/>
                <c:pt idx="0">
                  <c:v>2017</c:v>
                </c:pt>
                <c:pt idx="1">
                  <c:v>2018</c:v>
                </c:pt>
                <c:pt idx="2">
                  <c:v>2019</c:v>
                </c:pt>
                <c:pt idx="3">
                  <c:v>2020</c:v>
                </c:pt>
                <c:pt idx="4">
                  <c:v>2021</c:v>
                </c:pt>
              </c:numCache>
            </c:numRef>
          </c:cat>
          <c:val>
            <c:numRef>
              <c:f>Settori!$C$76:$G$76</c:f>
              <c:numCache>
                <c:formatCode>#,##0</c:formatCode>
                <c:ptCount val="5"/>
                <c:pt idx="0">
                  <c:v>100</c:v>
                </c:pt>
                <c:pt idx="1">
                  <c:v>99.146666666666675</c:v>
                </c:pt>
                <c:pt idx="2">
                  <c:v>98.154666666666671</c:v>
                </c:pt>
                <c:pt idx="3">
                  <c:v>98.272000000000006</c:v>
                </c:pt>
                <c:pt idx="4">
                  <c:v>97.290666666666667</c:v>
                </c:pt>
              </c:numCache>
            </c:numRef>
          </c:val>
          <c:smooth val="1"/>
          <c:extLst>
            <c:ext xmlns:c16="http://schemas.microsoft.com/office/drawing/2014/chart" uri="{C3380CC4-5D6E-409C-BE32-E72D297353CC}">
              <c16:uniqueId val="{00000002-910C-4373-AF53-5EC8B0167A9E}"/>
            </c:ext>
          </c:extLst>
        </c:ser>
        <c:dLbls>
          <c:showLegendKey val="0"/>
          <c:showVal val="0"/>
          <c:showCatName val="0"/>
          <c:showSerName val="0"/>
          <c:showPercent val="0"/>
          <c:showBubbleSize val="0"/>
        </c:dLbls>
        <c:smooth val="0"/>
        <c:axId val="592287144"/>
        <c:axId val="592289440"/>
      </c:lineChart>
      <c:catAx>
        <c:axId val="59228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9440"/>
        <c:crosses val="autoZero"/>
        <c:auto val="1"/>
        <c:lblAlgn val="ctr"/>
        <c:lblOffset val="100"/>
        <c:noMultiLvlLbl val="0"/>
      </c:catAx>
      <c:valAx>
        <c:axId val="592289440"/>
        <c:scaling>
          <c:orientation val="minMax"/>
          <c:max val="102"/>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7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b="0">
                <a:latin typeface="+mj-lt"/>
              </a:rPr>
              <a:t>PIEMONTE</a:t>
            </a:r>
            <a:r>
              <a:rPr lang="en-US" b="0" baseline="0">
                <a:latin typeface="+mj-lt"/>
              </a:rPr>
              <a:t> NORD</a:t>
            </a:r>
            <a:endParaRPr lang="en-US" b="0">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it-IT"/>
        </a:p>
      </c:txPr>
    </c:title>
    <c:autoTitleDeleted val="0"/>
    <c:plotArea>
      <c:layout>
        <c:manualLayout>
          <c:layoutTarget val="inner"/>
          <c:xMode val="edge"/>
          <c:yMode val="edge"/>
          <c:x val="0.23297087864016996"/>
          <c:y val="0.3192563429571304"/>
          <c:w val="0.52982543848685582"/>
          <c:h val="0.57949657334499849"/>
        </c:manualLayout>
      </c:layout>
      <c:pieChart>
        <c:varyColors val="1"/>
        <c:ser>
          <c:idx val="0"/>
          <c:order val="0"/>
          <c:tx>
            <c:strRef>
              <c:f>'Classe età'!$V$10</c:f>
              <c:strCache>
                <c:ptCount val="1"/>
                <c:pt idx="0">
                  <c:v>Piemonte Nord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DC-4DDF-8963-62709BD163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F0-4F87-A61A-A75E487136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F0-4F87-A61A-A75E487136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26DC-4DDF-8963-62709BD163F6}"/>
              </c:ext>
            </c:extLst>
          </c:dPt>
          <c:dLbls>
            <c:dLbl>
              <c:idx val="0"/>
              <c:layout>
                <c:manualLayout>
                  <c:x val="1.8787736639302961E-2"/>
                  <c:y val="5.417650918635170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6DC-4DDF-8963-62709BD163F6}"/>
                </c:ext>
              </c:extLst>
            </c:dLbl>
            <c:dLbl>
              <c:idx val="1"/>
              <c:layout>
                <c:manualLayout>
                  <c:x val="1.490925336460602E-2"/>
                  <c:y val="4.387918307086614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2F0-4F87-A61A-A75E48713608}"/>
                </c:ext>
              </c:extLst>
            </c:dLbl>
            <c:dLbl>
              <c:idx val="2"/>
              <c:layout>
                <c:manualLayout>
                  <c:x val="-3.0683808865693173E-2"/>
                  <c:y val="-5.069828248655229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2F0-4F87-A61A-A75E48713608}"/>
                </c:ext>
              </c:extLst>
            </c:dLbl>
            <c:dLbl>
              <c:idx val="3"/>
              <c:layout>
                <c:manualLayout>
                  <c:x val="-2.5499301948958508E-2"/>
                  <c:y val="-3.913098753280842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26DC-4DDF-8963-62709BD163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'Classe età'!$W$9:$Z$9</c:f>
              <c:strCache>
                <c:ptCount val="4"/>
                <c:pt idx="0">
                  <c:v>&lt;30 anni</c:v>
                </c:pt>
                <c:pt idx="1">
                  <c:v>30-49 anni</c:v>
                </c:pt>
                <c:pt idx="2">
                  <c:v>50-69 anni</c:v>
                </c:pt>
                <c:pt idx="3">
                  <c:v>≥70 anni</c:v>
                </c:pt>
              </c:strCache>
            </c:strRef>
          </c:cat>
          <c:val>
            <c:numRef>
              <c:f>'Classe età'!$W$10:$Z$10</c:f>
              <c:numCache>
                <c:formatCode>#,##0</c:formatCode>
                <c:ptCount val="4"/>
                <c:pt idx="0">
                  <c:v>2876</c:v>
                </c:pt>
                <c:pt idx="1">
                  <c:v>22111</c:v>
                </c:pt>
                <c:pt idx="2">
                  <c:v>30477</c:v>
                </c:pt>
                <c:pt idx="3">
                  <c:v>7668</c:v>
                </c:pt>
              </c:numCache>
            </c:numRef>
          </c:val>
          <c:extLst>
            <c:ext xmlns:c16="http://schemas.microsoft.com/office/drawing/2014/chart" uri="{C3380CC4-5D6E-409C-BE32-E72D297353CC}">
              <c16:uniqueId val="{00000000-26DC-4DDF-8963-62709BD163F6}"/>
            </c:ext>
          </c:extLst>
        </c:ser>
        <c:dLbls>
          <c:showLegendKey val="0"/>
          <c:showVal val="0"/>
          <c:showCatName val="0"/>
          <c:showSerName val="0"/>
          <c:showPercent val="0"/>
          <c:showBubbleSize val="0"/>
          <c:showLeaderLines val="0"/>
        </c:dLbls>
        <c:firstSliceAng val="38"/>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REGIONE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età'!$B$47</c:f>
              <c:strCache>
                <c:ptCount val="1"/>
                <c:pt idx="0">
                  <c:v>&lt;30 anni</c:v>
                </c:pt>
              </c:strCache>
            </c:strRef>
          </c:tx>
          <c:spPr>
            <a:ln w="28575" cap="rnd">
              <a:solidFill>
                <a:schemeClr val="accent1"/>
              </a:solidFill>
              <a:round/>
            </a:ln>
            <a:effectLst/>
          </c:spPr>
          <c:marker>
            <c:symbol val="none"/>
          </c:marker>
          <c:cat>
            <c:numRef>
              <c:f>'Classe età'!$C$46:$G$46</c:f>
              <c:numCache>
                <c:formatCode>General</c:formatCode>
                <c:ptCount val="5"/>
                <c:pt idx="0">
                  <c:v>2017</c:v>
                </c:pt>
                <c:pt idx="1">
                  <c:v>2018</c:v>
                </c:pt>
                <c:pt idx="2">
                  <c:v>2019</c:v>
                </c:pt>
                <c:pt idx="3">
                  <c:v>2020</c:v>
                </c:pt>
                <c:pt idx="4">
                  <c:v>2021</c:v>
                </c:pt>
              </c:numCache>
            </c:numRef>
          </c:cat>
          <c:val>
            <c:numRef>
              <c:f>'Classe età'!$C$47:$G$47</c:f>
              <c:numCache>
                <c:formatCode>#,##0</c:formatCode>
                <c:ptCount val="5"/>
                <c:pt idx="0">
                  <c:v>100</c:v>
                </c:pt>
                <c:pt idx="1">
                  <c:v>96.631287494231657</c:v>
                </c:pt>
                <c:pt idx="2">
                  <c:v>95.195610931651544</c:v>
                </c:pt>
                <c:pt idx="3">
                  <c:v>93.242065323283597</c:v>
                </c:pt>
                <c:pt idx="4">
                  <c:v>93.98041326975337</c:v>
                </c:pt>
              </c:numCache>
            </c:numRef>
          </c:val>
          <c:smooth val="1"/>
          <c:extLst>
            <c:ext xmlns:c16="http://schemas.microsoft.com/office/drawing/2014/chart" uri="{C3380CC4-5D6E-409C-BE32-E72D297353CC}">
              <c16:uniqueId val="{00000000-4FDD-448A-9991-152A3C8EA6F5}"/>
            </c:ext>
          </c:extLst>
        </c:ser>
        <c:ser>
          <c:idx val="1"/>
          <c:order val="1"/>
          <c:tx>
            <c:strRef>
              <c:f>'Classe età'!$B$48</c:f>
              <c:strCache>
                <c:ptCount val="1"/>
                <c:pt idx="0">
                  <c:v>30-49 anni</c:v>
                </c:pt>
              </c:strCache>
            </c:strRef>
          </c:tx>
          <c:spPr>
            <a:ln w="28575" cap="rnd">
              <a:solidFill>
                <a:schemeClr val="accent2"/>
              </a:solidFill>
              <a:round/>
            </a:ln>
            <a:effectLst/>
          </c:spPr>
          <c:marker>
            <c:symbol val="none"/>
          </c:marker>
          <c:cat>
            <c:numRef>
              <c:f>'Classe età'!$C$46:$G$46</c:f>
              <c:numCache>
                <c:formatCode>General</c:formatCode>
                <c:ptCount val="5"/>
                <c:pt idx="0">
                  <c:v>2017</c:v>
                </c:pt>
                <c:pt idx="1">
                  <c:v>2018</c:v>
                </c:pt>
                <c:pt idx="2">
                  <c:v>2019</c:v>
                </c:pt>
                <c:pt idx="3">
                  <c:v>2020</c:v>
                </c:pt>
                <c:pt idx="4">
                  <c:v>2021</c:v>
                </c:pt>
              </c:numCache>
            </c:numRef>
          </c:cat>
          <c:val>
            <c:numRef>
              <c:f>'Classe età'!$C$48:$G$48</c:f>
              <c:numCache>
                <c:formatCode>#,##0</c:formatCode>
                <c:ptCount val="5"/>
                <c:pt idx="0">
                  <c:v>100</c:v>
                </c:pt>
                <c:pt idx="1">
                  <c:v>96.554568738981473</c:v>
                </c:pt>
                <c:pt idx="2">
                  <c:v>92.866979343378915</c:v>
                </c:pt>
                <c:pt idx="3">
                  <c:v>90.054884742041708</c:v>
                </c:pt>
                <c:pt idx="4">
                  <c:v>87.77101420350597</c:v>
                </c:pt>
              </c:numCache>
            </c:numRef>
          </c:val>
          <c:smooth val="1"/>
          <c:extLst>
            <c:ext xmlns:c16="http://schemas.microsoft.com/office/drawing/2014/chart" uri="{C3380CC4-5D6E-409C-BE32-E72D297353CC}">
              <c16:uniqueId val="{00000001-4FDD-448A-9991-152A3C8EA6F5}"/>
            </c:ext>
          </c:extLst>
        </c:ser>
        <c:ser>
          <c:idx val="2"/>
          <c:order val="2"/>
          <c:tx>
            <c:strRef>
              <c:f>'Classe età'!$B$49</c:f>
              <c:strCache>
                <c:ptCount val="1"/>
                <c:pt idx="0">
                  <c:v>50-69 anni</c:v>
                </c:pt>
              </c:strCache>
            </c:strRef>
          </c:tx>
          <c:spPr>
            <a:ln w="28575" cap="rnd">
              <a:solidFill>
                <a:schemeClr val="accent3"/>
              </a:solidFill>
              <a:round/>
            </a:ln>
            <a:effectLst/>
          </c:spPr>
          <c:marker>
            <c:symbol val="none"/>
          </c:marker>
          <c:cat>
            <c:numRef>
              <c:f>'Classe età'!$C$46:$G$46</c:f>
              <c:numCache>
                <c:formatCode>General</c:formatCode>
                <c:ptCount val="5"/>
                <c:pt idx="0">
                  <c:v>2017</c:v>
                </c:pt>
                <c:pt idx="1">
                  <c:v>2018</c:v>
                </c:pt>
                <c:pt idx="2">
                  <c:v>2019</c:v>
                </c:pt>
                <c:pt idx="3">
                  <c:v>2020</c:v>
                </c:pt>
                <c:pt idx="4">
                  <c:v>2021</c:v>
                </c:pt>
              </c:numCache>
            </c:numRef>
          </c:cat>
          <c:val>
            <c:numRef>
              <c:f>'Classe età'!$C$49:$G$49</c:f>
              <c:numCache>
                <c:formatCode>#,##0</c:formatCode>
                <c:ptCount val="5"/>
                <c:pt idx="0">
                  <c:v>100</c:v>
                </c:pt>
                <c:pt idx="1">
                  <c:v>101.72944944334299</c:v>
                </c:pt>
                <c:pt idx="2">
                  <c:v>102.54628641146866</c:v>
                </c:pt>
                <c:pt idx="3">
                  <c:v>104.29464694219919</c:v>
                </c:pt>
                <c:pt idx="4">
                  <c:v>106.69025468964466</c:v>
                </c:pt>
              </c:numCache>
            </c:numRef>
          </c:val>
          <c:smooth val="1"/>
          <c:extLst>
            <c:ext xmlns:c16="http://schemas.microsoft.com/office/drawing/2014/chart" uri="{C3380CC4-5D6E-409C-BE32-E72D297353CC}">
              <c16:uniqueId val="{00000002-4FDD-448A-9991-152A3C8EA6F5}"/>
            </c:ext>
          </c:extLst>
        </c:ser>
        <c:ser>
          <c:idx val="3"/>
          <c:order val="3"/>
          <c:tx>
            <c:strRef>
              <c:f>'Classe età'!$B$50</c:f>
              <c:strCache>
                <c:ptCount val="1"/>
                <c:pt idx="0">
                  <c:v>≥70 anni</c:v>
                </c:pt>
              </c:strCache>
            </c:strRef>
          </c:tx>
          <c:spPr>
            <a:ln w="28575" cap="rnd">
              <a:solidFill>
                <a:schemeClr val="accent4"/>
              </a:solidFill>
              <a:round/>
            </a:ln>
            <a:effectLst/>
          </c:spPr>
          <c:marker>
            <c:symbol val="none"/>
          </c:marker>
          <c:cat>
            <c:numRef>
              <c:f>'Classe età'!$C$46:$G$46</c:f>
              <c:numCache>
                <c:formatCode>General</c:formatCode>
                <c:ptCount val="5"/>
                <c:pt idx="0">
                  <c:v>2017</c:v>
                </c:pt>
                <c:pt idx="1">
                  <c:v>2018</c:v>
                </c:pt>
                <c:pt idx="2">
                  <c:v>2019</c:v>
                </c:pt>
                <c:pt idx="3">
                  <c:v>2020</c:v>
                </c:pt>
                <c:pt idx="4">
                  <c:v>2021</c:v>
                </c:pt>
              </c:numCache>
            </c:numRef>
          </c:cat>
          <c:val>
            <c:numRef>
              <c:f>'Classe età'!$C$50:$G$50</c:f>
              <c:numCache>
                <c:formatCode>#,##0</c:formatCode>
                <c:ptCount val="5"/>
                <c:pt idx="0">
                  <c:v>100</c:v>
                </c:pt>
                <c:pt idx="1">
                  <c:v>103.2662192393736</c:v>
                </c:pt>
                <c:pt idx="2">
                  <c:v>105.76474743906748</c:v>
                </c:pt>
                <c:pt idx="3">
                  <c:v>108.75544566113268</c:v>
                </c:pt>
                <c:pt idx="4">
                  <c:v>110.33557046979865</c:v>
                </c:pt>
              </c:numCache>
            </c:numRef>
          </c:val>
          <c:smooth val="1"/>
          <c:extLst>
            <c:ext xmlns:c16="http://schemas.microsoft.com/office/drawing/2014/chart" uri="{C3380CC4-5D6E-409C-BE32-E72D297353CC}">
              <c16:uniqueId val="{00000000-D542-42B0-8B25-76448F6F21BF}"/>
            </c:ext>
          </c:extLst>
        </c:ser>
        <c:dLbls>
          <c:showLegendKey val="0"/>
          <c:showVal val="0"/>
          <c:showCatName val="0"/>
          <c:showSerName val="0"/>
          <c:showPercent val="0"/>
          <c:showBubbleSize val="0"/>
        </c:dLbls>
        <c:smooth val="0"/>
        <c:axId val="437230592"/>
        <c:axId val="437230920"/>
      </c:lineChart>
      <c:catAx>
        <c:axId val="43723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920"/>
        <c:crosses val="autoZero"/>
        <c:auto val="1"/>
        <c:lblAlgn val="ctr"/>
        <c:lblOffset val="100"/>
        <c:noMultiLvlLbl val="0"/>
      </c:catAx>
      <c:valAx>
        <c:axId val="43723092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NOVARA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età'!$B$92</c:f>
              <c:strCache>
                <c:ptCount val="1"/>
                <c:pt idx="0">
                  <c:v>&lt;30 anni</c:v>
                </c:pt>
              </c:strCache>
            </c:strRef>
          </c:tx>
          <c:spPr>
            <a:ln w="28575" cap="rnd">
              <a:solidFill>
                <a:schemeClr val="accent1"/>
              </a:solidFill>
              <a:round/>
            </a:ln>
            <a:effectLst/>
          </c:spPr>
          <c:marker>
            <c:symbol val="none"/>
          </c:marker>
          <c:cat>
            <c:numRef>
              <c:f>'Classe età'!$C$91:$G$91</c:f>
              <c:numCache>
                <c:formatCode>General</c:formatCode>
                <c:ptCount val="5"/>
                <c:pt idx="0">
                  <c:v>2017</c:v>
                </c:pt>
                <c:pt idx="1">
                  <c:v>2018</c:v>
                </c:pt>
                <c:pt idx="2">
                  <c:v>2019</c:v>
                </c:pt>
                <c:pt idx="3">
                  <c:v>2020</c:v>
                </c:pt>
                <c:pt idx="4">
                  <c:v>2021</c:v>
                </c:pt>
              </c:numCache>
            </c:numRef>
          </c:cat>
          <c:val>
            <c:numRef>
              <c:f>'Classe età'!$C$92:$G$92</c:f>
              <c:numCache>
                <c:formatCode>#,##0</c:formatCode>
                <c:ptCount val="5"/>
                <c:pt idx="0">
                  <c:v>100</c:v>
                </c:pt>
                <c:pt idx="1">
                  <c:v>94.592696629213478</c:v>
                </c:pt>
                <c:pt idx="2">
                  <c:v>91.573033707865164</c:v>
                </c:pt>
                <c:pt idx="3">
                  <c:v>89.466292134831463</c:v>
                </c:pt>
                <c:pt idx="4">
                  <c:v>85.81460674157303</c:v>
                </c:pt>
              </c:numCache>
            </c:numRef>
          </c:val>
          <c:smooth val="1"/>
          <c:extLst>
            <c:ext xmlns:c16="http://schemas.microsoft.com/office/drawing/2014/chart" uri="{C3380CC4-5D6E-409C-BE32-E72D297353CC}">
              <c16:uniqueId val="{00000000-8239-4C80-99C9-934978584D5C}"/>
            </c:ext>
          </c:extLst>
        </c:ser>
        <c:ser>
          <c:idx val="1"/>
          <c:order val="1"/>
          <c:tx>
            <c:strRef>
              <c:f>'Classe età'!$B$93</c:f>
              <c:strCache>
                <c:ptCount val="1"/>
                <c:pt idx="0">
                  <c:v>30-49 anni</c:v>
                </c:pt>
              </c:strCache>
            </c:strRef>
          </c:tx>
          <c:spPr>
            <a:ln w="28575" cap="rnd">
              <a:solidFill>
                <a:schemeClr val="accent2"/>
              </a:solidFill>
              <a:round/>
            </a:ln>
            <a:effectLst/>
          </c:spPr>
          <c:marker>
            <c:symbol val="none"/>
          </c:marker>
          <c:cat>
            <c:numRef>
              <c:f>'Classe età'!$C$91:$G$91</c:f>
              <c:numCache>
                <c:formatCode>General</c:formatCode>
                <c:ptCount val="5"/>
                <c:pt idx="0">
                  <c:v>2017</c:v>
                </c:pt>
                <c:pt idx="1">
                  <c:v>2018</c:v>
                </c:pt>
                <c:pt idx="2">
                  <c:v>2019</c:v>
                </c:pt>
                <c:pt idx="3">
                  <c:v>2020</c:v>
                </c:pt>
                <c:pt idx="4">
                  <c:v>2021</c:v>
                </c:pt>
              </c:numCache>
            </c:numRef>
          </c:cat>
          <c:val>
            <c:numRef>
              <c:f>'Classe età'!$C$93:$G$93</c:f>
              <c:numCache>
                <c:formatCode>#,##0</c:formatCode>
                <c:ptCount val="5"/>
                <c:pt idx="0">
                  <c:v>100</c:v>
                </c:pt>
                <c:pt idx="1">
                  <c:v>96.584775730504361</c:v>
                </c:pt>
                <c:pt idx="2">
                  <c:v>92.667038898194676</c:v>
                </c:pt>
                <c:pt idx="3">
                  <c:v>89.875302438116506</c:v>
                </c:pt>
                <c:pt idx="4">
                  <c:v>87.20454122464173</c:v>
                </c:pt>
              </c:numCache>
            </c:numRef>
          </c:val>
          <c:smooth val="1"/>
          <c:extLst>
            <c:ext xmlns:c16="http://schemas.microsoft.com/office/drawing/2014/chart" uri="{C3380CC4-5D6E-409C-BE32-E72D297353CC}">
              <c16:uniqueId val="{00000001-8239-4C80-99C9-934978584D5C}"/>
            </c:ext>
          </c:extLst>
        </c:ser>
        <c:ser>
          <c:idx val="2"/>
          <c:order val="2"/>
          <c:tx>
            <c:strRef>
              <c:f>'Classe età'!$B$94</c:f>
              <c:strCache>
                <c:ptCount val="1"/>
                <c:pt idx="0">
                  <c:v>50-69 anni</c:v>
                </c:pt>
              </c:strCache>
            </c:strRef>
          </c:tx>
          <c:spPr>
            <a:ln w="28575" cap="rnd">
              <a:solidFill>
                <a:schemeClr val="accent3"/>
              </a:solidFill>
              <a:round/>
            </a:ln>
            <a:effectLst/>
          </c:spPr>
          <c:marker>
            <c:symbol val="none"/>
          </c:marker>
          <c:cat>
            <c:numRef>
              <c:f>'Classe età'!$C$91:$G$91</c:f>
              <c:numCache>
                <c:formatCode>General</c:formatCode>
                <c:ptCount val="5"/>
                <c:pt idx="0">
                  <c:v>2017</c:v>
                </c:pt>
                <c:pt idx="1">
                  <c:v>2018</c:v>
                </c:pt>
                <c:pt idx="2">
                  <c:v>2019</c:v>
                </c:pt>
                <c:pt idx="3">
                  <c:v>2020</c:v>
                </c:pt>
                <c:pt idx="4">
                  <c:v>2021</c:v>
                </c:pt>
              </c:numCache>
            </c:numRef>
          </c:cat>
          <c:val>
            <c:numRef>
              <c:f>'Classe età'!$C$94:$G$94</c:f>
              <c:numCache>
                <c:formatCode>#,##0</c:formatCode>
                <c:ptCount val="5"/>
                <c:pt idx="0">
                  <c:v>100</c:v>
                </c:pt>
                <c:pt idx="1">
                  <c:v>101.70556552962297</c:v>
                </c:pt>
                <c:pt idx="2">
                  <c:v>101.66965888689407</c:v>
                </c:pt>
                <c:pt idx="3">
                  <c:v>103.03411131059246</c:v>
                </c:pt>
                <c:pt idx="4">
                  <c:v>104.69479353680431</c:v>
                </c:pt>
              </c:numCache>
            </c:numRef>
          </c:val>
          <c:smooth val="1"/>
          <c:extLst>
            <c:ext xmlns:c16="http://schemas.microsoft.com/office/drawing/2014/chart" uri="{C3380CC4-5D6E-409C-BE32-E72D297353CC}">
              <c16:uniqueId val="{00000002-8239-4C80-99C9-934978584D5C}"/>
            </c:ext>
          </c:extLst>
        </c:ser>
        <c:ser>
          <c:idx val="3"/>
          <c:order val="3"/>
          <c:tx>
            <c:strRef>
              <c:f>'Classe età'!$B$95</c:f>
              <c:strCache>
                <c:ptCount val="1"/>
                <c:pt idx="0">
                  <c:v>≥70 anni</c:v>
                </c:pt>
              </c:strCache>
            </c:strRef>
          </c:tx>
          <c:spPr>
            <a:ln w="28575" cap="rnd">
              <a:solidFill>
                <a:schemeClr val="accent4"/>
              </a:solidFill>
              <a:round/>
            </a:ln>
            <a:effectLst/>
          </c:spPr>
          <c:marker>
            <c:symbol val="none"/>
          </c:marker>
          <c:cat>
            <c:numRef>
              <c:f>'Classe età'!$C$91:$G$91</c:f>
              <c:numCache>
                <c:formatCode>General</c:formatCode>
                <c:ptCount val="5"/>
                <c:pt idx="0">
                  <c:v>2017</c:v>
                </c:pt>
                <c:pt idx="1">
                  <c:v>2018</c:v>
                </c:pt>
                <c:pt idx="2">
                  <c:v>2019</c:v>
                </c:pt>
                <c:pt idx="3">
                  <c:v>2020</c:v>
                </c:pt>
                <c:pt idx="4">
                  <c:v>2021</c:v>
                </c:pt>
              </c:numCache>
            </c:numRef>
          </c:cat>
          <c:val>
            <c:numRef>
              <c:f>'Classe età'!$C$95:$G$95</c:f>
              <c:numCache>
                <c:formatCode>#,##0</c:formatCode>
                <c:ptCount val="5"/>
                <c:pt idx="0">
                  <c:v>100</c:v>
                </c:pt>
                <c:pt idx="1">
                  <c:v>104.45220427760805</c:v>
                </c:pt>
                <c:pt idx="2">
                  <c:v>104.84504583151461</c:v>
                </c:pt>
                <c:pt idx="3">
                  <c:v>109.25360104757749</c:v>
                </c:pt>
                <c:pt idx="4">
                  <c:v>112.5709297250109</c:v>
                </c:pt>
              </c:numCache>
            </c:numRef>
          </c:val>
          <c:smooth val="1"/>
          <c:extLst>
            <c:ext xmlns:c16="http://schemas.microsoft.com/office/drawing/2014/chart" uri="{C3380CC4-5D6E-409C-BE32-E72D297353CC}">
              <c16:uniqueId val="{00000000-EF36-490A-AEDA-42E814FF35BA}"/>
            </c:ext>
          </c:extLst>
        </c:ser>
        <c:dLbls>
          <c:showLegendKey val="0"/>
          <c:showVal val="0"/>
          <c:showCatName val="0"/>
          <c:showSerName val="0"/>
          <c:showPercent val="0"/>
          <c:showBubbleSize val="0"/>
        </c:dLbls>
        <c:smooth val="0"/>
        <c:axId val="225744752"/>
        <c:axId val="225746064"/>
      </c:lineChart>
      <c:catAx>
        <c:axId val="22574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6064"/>
        <c:crosses val="autoZero"/>
        <c:auto val="1"/>
        <c:lblAlgn val="ctr"/>
        <c:lblOffset val="100"/>
        <c:noMultiLvlLbl val="0"/>
      </c:catAx>
      <c:valAx>
        <c:axId val="225746064"/>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4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VERBANO CUSIO OSSOLA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età'!$B$107</c:f>
              <c:strCache>
                <c:ptCount val="1"/>
                <c:pt idx="0">
                  <c:v>&lt;30 anni</c:v>
                </c:pt>
              </c:strCache>
            </c:strRef>
          </c:tx>
          <c:spPr>
            <a:ln w="28575" cap="rnd">
              <a:solidFill>
                <a:schemeClr val="accent1"/>
              </a:solidFill>
              <a:round/>
            </a:ln>
            <a:effectLst/>
          </c:spPr>
          <c:marker>
            <c:symbol val="none"/>
          </c:marker>
          <c:cat>
            <c:numRef>
              <c:f>'Classe età'!$C$106:$G$106</c:f>
              <c:numCache>
                <c:formatCode>General</c:formatCode>
                <c:ptCount val="5"/>
                <c:pt idx="0">
                  <c:v>2017</c:v>
                </c:pt>
                <c:pt idx="1">
                  <c:v>2018</c:v>
                </c:pt>
                <c:pt idx="2">
                  <c:v>2019</c:v>
                </c:pt>
                <c:pt idx="3">
                  <c:v>2020</c:v>
                </c:pt>
                <c:pt idx="4">
                  <c:v>2021</c:v>
                </c:pt>
              </c:numCache>
            </c:numRef>
          </c:cat>
          <c:val>
            <c:numRef>
              <c:f>'Classe età'!$C$107:$G$107</c:f>
              <c:numCache>
                <c:formatCode>#,##0</c:formatCode>
                <c:ptCount val="5"/>
                <c:pt idx="0">
                  <c:v>100</c:v>
                </c:pt>
                <c:pt idx="1">
                  <c:v>96.998123827392121</c:v>
                </c:pt>
                <c:pt idx="2">
                  <c:v>95.121951219512198</c:v>
                </c:pt>
                <c:pt idx="3">
                  <c:v>91.18198874296435</c:v>
                </c:pt>
                <c:pt idx="4">
                  <c:v>84.803001876172615</c:v>
                </c:pt>
              </c:numCache>
            </c:numRef>
          </c:val>
          <c:smooth val="1"/>
          <c:extLst>
            <c:ext xmlns:c16="http://schemas.microsoft.com/office/drawing/2014/chart" uri="{C3380CC4-5D6E-409C-BE32-E72D297353CC}">
              <c16:uniqueId val="{00000000-1775-4C26-9EE4-C6ABDE59FFBC}"/>
            </c:ext>
          </c:extLst>
        </c:ser>
        <c:ser>
          <c:idx val="1"/>
          <c:order val="1"/>
          <c:tx>
            <c:strRef>
              <c:f>'Classe età'!$B$108</c:f>
              <c:strCache>
                <c:ptCount val="1"/>
                <c:pt idx="0">
                  <c:v>30-49 anni</c:v>
                </c:pt>
              </c:strCache>
            </c:strRef>
          </c:tx>
          <c:spPr>
            <a:ln w="28575" cap="rnd">
              <a:solidFill>
                <a:schemeClr val="accent2"/>
              </a:solidFill>
              <a:round/>
            </a:ln>
            <a:effectLst/>
          </c:spPr>
          <c:marker>
            <c:symbol val="none"/>
          </c:marker>
          <c:cat>
            <c:numRef>
              <c:f>'Classe età'!$C$106:$G$106</c:f>
              <c:numCache>
                <c:formatCode>General</c:formatCode>
                <c:ptCount val="5"/>
                <c:pt idx="0">
                  <c:v>2017</c:v>
                </c:pt>
                <c:pt idx="1">
                  <c:v>2018</c:v>
                </c:pt>
                <c:pt idx="2">
                  <c:v>2019</c:v>
                </c:pt>
                <c:pt idx="3">
                  <c:v>2020</c:v>
                </c:pt>
                <c:pt idx="4">
                  <c:v>2021</c:v>
                </c:pt>
              </c:numCache>
            </c:numRef>
          </c:cat>
          <c:val>
            <c:numRef>
              <c:f>'Classe età'!$C$108:$G$108</c:f>
              <c:numCache>
                <c:formatCode>#,##0</c:formatCode>
                <c:ptCount val="5"/>
                <c:pt idx="0">
                  <c:v>100</c:v>
                </c:pt>
                <c:pt idx="1">
                  <c:v>96.007853403141368</c:v>
                </c:pt>
                <c:pt idx="2">
                  <c:v>91.492146596858632</c:v>
                </c:pt>
                <c:pt idx="3">
                  <c:v>86.69284467713787</c:v>
                </c:pt>
                <c:pt idx="4">
                  <c:v>83.355148342059337</c:v>
                </c:pt>
              </c:numCache>
            </c:numRef>
          </c:val>
          <c:smooth val="1"/>
          <c:extLst>
            <c:ext xmlns:c16="http://schemas.microsoft.com/office/drawing/2014/chart" uri="{C3380CC4-5D6E-409C-BE32-E72D297353CC}">
              <c16:uniqueId val="{00000001-1775-4C26-9EE4-C6ABDE59FFBC}"/>
            </c:ext>
          </c:extLst>
        </c:ser>
        <c:ser>
          <c:idx val="2"/>
          <c:order val="2"/>
          <c:tx>
            <c:strRef>
              <c:f>'Classe età'!$B$109</c:f>
              <c:strCache>
                <c:ptCount val="1"/>
                <c:pt idx="0">
                  <c:v>50-69 anni</c:v>
                </c:pt>
              </c:strCache>
            </c:strRef>
          </c:tx>
          <c:spPr>
            <a:ln w="28575" cap="rnd">
              <a:solidFill>
                <a:schemeClr val="accent3"/>
              </a:solidFill>
              <a:round/>
            </a:ln>
            <a:effectLst/>
          </c:spPr>
          <c:marker>
            <c:symbol val="none"/>
          </c:marker>
          <c:cat>
            <c:numRef>
              <c:f>'Classe età'!$C$106:$G$106</c:f>
              <c:numCache>
                <c:formatCode>General</c:formatCode>
                <c:ptCount val="5"/>
                <c:pt idx="0">
                  <c:v>2017</c:v>
                </c:pt>
                <c:pt idx="1">
                  <c:v>2018</c:v>
                </c:pt>
                <c:pt idx="2">
                  <c:v>2019</c:v>
                </c:pt>
                <c:pt idx="3">
                  <c:v>2020</c:v>
                </c:pt>
                <c:pt idx="4">
                  <c:v>2021</c:v>
                </c:pt>
              </c:numCache>
            </c:numRef>
          </c:cat>
          <c:val>
            <c:numRef>
              <c:f>'Classe età'!$C$109:$G$109</c:f>
              <c:numCache>
                <c:formatCode>#,##0</c:formatCode>
                <c:ptCount val="5"/>
                <c:pt idx="0">
                  <c:v>100</c:v>
                </c:pt>
                <c:pt idx="1">
                  <c:v>103.35104209235799</c:v>
                </c:pt>
                <c:pt idx="2">
                  <c:v>104.6587658357172</c:v>
                </c:pt>
                <c:pt idx="3">
                  <c:v>107.02901512055578</c:v>
                </c:pt>
                <c:pt idx="4">
                  <c:v>109.76706170821413</c:v>
                </c:pt>
              </c:numCache>
            </c:numRef>
          </c:val>
          <c:smooth val="1"/>
          <c:extLst>
            <c:ext xmlns:c16="http://schemas.microsoft.com/office/drawing/2014/chart" uri="{C3380CC4-5D6E-409C-BE32-E72D297353CC}">
              <c16:uniqueId val="{00000002-1775-4C26-9EE4-C6ABDE59FFBC}"/>
            </c:ext>
          </c:extLst>
        </c:ser>
        <c:ser>
          <c:idx val="3"/>
          <c:order val="3"/>
          <c:tx>
            <c:strRef>
              <c:f>'Classe età'!$B$110</c:f>
              <c:strCache>
                <c:ptCount val="1"/>
                <c:pt idx="0">
                  <c:v>≥70 anni</c:v>
                </c:pt>
              </c:strCache>
            </c:strRef>
          </c:tx>
          <c:spPr>
            <a:ln w="28575" cap="rnd">
              <a:solidFill>
                <a:schemeClr val="accent4"/>
              </a:solidFill>
              <a:round/>
            </a:ln>
            <a:effectLst/>
          </c:spPr>
          <c:marker>
            <c:symbol val="none"/>
          </c:marker>
          <c:cat>
            <c:numRef>
              <c:f>'Classe età'!$C$106:$G$106</c:f>
              <c:numCache>
                <c:formatCode>General</c:formatCode>
                <c:ptCount val="5"/>
                <c:pt idx="0">
                  <c:v>2017</c:v>
                </c:pt>
                <c:pt idx="1">
                  <c:v>2018</c:v>
                </c:pt>
                <c:pt idx="2">
                  <c:v>2019</c:v>
                </c:pt>
                <c:pt idx="3">
                  <c:v>2020</c:v>
                </c:pt>
                <c:pt idx="4">
                  <c:v>2021</c:v>
                </c:pt>
              </c:numCache>
            </c:numRef>
          </c:cat>
          <c:val>
            <c:numRef>
              <c:f>'Classe età'!$C$110:$G$110</c:f>
              <c:numCache>
                <c:formatCode>#,##0</c:formatCode>
                <c:ptCount val="5"/>
                <c:pt idx="0">
                  <c:v>100</c:v>
                </c:pt>
                <c:pt idx="1">
                  <c:v>103.79506641366223</c:v>
                </c:pt>
                <c:pt idx="2">
                  <c:v>108.15939278937381</c:v>
                </c:pt>
                <c:pt idx="3">
                  <c:v>112.99810246679316</c:v>
                </c:pt>
                <c:pt idx="4">
                  <c:v>112.14421252371916</c:v>
                </c:pt>
              </c:numCache>
            </c:numRef>
          </c:val>
          <c:smooth val="1"/>
          <c:extLst>
            <c:ext xmlns:c16="http://schemas.microsoft.com/office/drawing/2014/chart" uri="{C3380CC4-5D6E-409C-BE32-E72D297353CC}">
              <c16:uniqueId val="{00000000-2111-422B-A949-4A9101B0F6DE}"/>
            </c:ext>
          </c:extLst>
        </c:ser>
        <c:dLbls>
          <c:showLegendKey val="0"/>
          <c:showVal val="0"/>
          <c:showCatName val="0"/>
          <c:showSerName val="0"/>
          <c:showPercent val="0"/>
          <c:showBubbleSize val="0"/>
        </c:dLbls>
        <c:smooth val="0"/>
        <c:axId val="437252568"/>
        <c:axId val="437256504"/>
      </c:lineChart>
      <c:catAx>
        <c:axId val="43725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6504"/>
        <c:crosses val="autoZero"/>
        <c:auto val="1"/>
        <c:lblAlgn val="ctr"/>
        <c:lblOffset val="100"/>
        <c:noMultiLvlLbl val="0"/>
      </c:catAx>
      <c:valAx>
        <c:axId val="437256504"/>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2568"/>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VERCELLI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età'!$B$122</c:f>
              <c:strCache>
                <c:ptCount val="1"/>
                <c:pt idx="0">
                  <c:v>&lt;30 anni</c:v>
                </c:pt>
              </c:strCache>
            </c:strRef>
          </c:tx>
          <c:spPr>
            <a:ln w="28575" cap="rnd">
              <a:solidFill>
                <a:schemeClr val="accent1"/>
              </a:solidFill>
              <a:round/>
            </a:ln>
            <a:effectLst/>
          </c:spPr>
          <c:marker>
            <c:symbol val="none"/>
          </c:marker>
          <c:cat>
            <c:numRef>
              <c:f>'Classe età'!$C$121:$G$121</c:f>
              <c:numCache>
                <c:formatCode>General</c:formatCode>
                <c:ptCount val="5"/>
                <c:pt idx="0">
                  <c:v>2017</c:v>
                </c:pt>
                <c:pt idx="1">
                  <c:v>2018</c:v>
                </c:pt>
                <c:pt idx="2">
                  <c:v>2019</c:v>
                </c:pt>
                <c:pt idx="3">
                  <c:v>2020</c:v>
                </c:pt>
                <c:pt idx="4">
                  <c:v>2021</c:v>
                </c:pt>
              </c:numCache>
            </c:numRef>
          </c:cat>
          <c:val>
            <c:numRef>
              <c:f>'Classe età'!$C$122:$G$122</c:f>
              <c:numCache>
                <c:formatCode>#,##0</c:formatCode>
                <c:ptCount val="5"/>
                <c:pt idx="0">
                  <c:v>100</c:v>
                </c:pt>
                <c:pt idx="1">
                  <c:v>96.59442724458205</c:v>
                </c:pt>
                <c:pt idx="2">
                  <c:v>93.808049535603715</c:v>
                </c:pt>
                <c:pt idx="3">
                  <c:v>85.913312693498455</c:v>
                </c:pt>
                <c:pt idx="4">
                  <c:v>87.151702786377712</c:v>
                </c:pt>
              </c:numCache>
            </c:numRef>
          </c:val>
          <c:smooth val="1"/>
          <c:extLst>
            <c:ext xmlns:c16="http://schemas.microsoft.com/office/drawing/2014/chart" uri="{C3380CC4-5D6E-409C-BE32-E72D297353CC}">
              <c16:uniqueId val="{00000000-1035-4B0A-A461-6025F9928537}"/>
            </c:ext>
          </c:extLst>
        </c:ser>
        <c:ser>
          <c:idx val="1"/>
          <c:order val="1"/>
          <c:tx>
            <c:strRef>
              <c:f>'Classe età'!$B$123</c:f>
              <c:strCache>
                <c:ptCount val="1"/>
                <c:pt idx="0">
                  <c:v>30-49 anni</c:v>
                </c:pt>
              </c:strCache>
            </c:strRef>
          </c:tx>
          <c:spPr>
            <a:ln w="28575" cap="rnd">
              <a:solidFill>
                <a:schemeClr val="accent2"/>
              </a:solidFill>
              <a:round/>
            </a:ln>
            <a:effectLst/>
          </c:spPr>
          <c:marker>
            <c:symbol val="none"/>
          </c:marker>
          <c:cat>
            <c:numRef>
              <c:f>'Classe età'!$C$121:$G$121</c:f>
              <c:numCache>
                <c:formatCode>General</c:formatCode>
                <c:ptCount val="5"/>
                <c:pt idx="0">
                  <c:v>2017</c:v>
                </c:pt>
                <c:pt idx="1">
                  <c:v>2018</c:v>
                </c:pt>
                <c:pt idx="2">
                  <c:v>2019</c:v>
                </c:pt>
                <c:pt idx="3">
                  <c:v>2020</c:v>
                </c:pt>
                <c:pt idx="4">
                  <c:v>2021</c:v>
                </c:pt>
              </c:numCache>
            </c:numRef>
          </c:cat>
          <c:val>
            <c:numRef>
              <c:f>'Classe età'!$C$123:$G$123</c:f>
              <c:numCache>
                <c:formatCode>#,##0</c:formatCode>
                <c:ptCount val="5"/>
                <c:pt idx="0">
                  <c:v>100</c:v>
                </c:pt>
                <c:pt idx="1">
                  <c:v>95.630357516203219</c:v>
                </c:pt>
                <c:pt idx="2">
                  <c:v>92.347898808279325</c:v>
                </c:pt>
                <c:pt idx="3">
                  <c:v>88.793644156387202</c:v>
                </c:pt>
                <c:pt idx="4">
                  <c:v>85.553000209073801</c:v>
                </c:pt>
              </c:numCache>
            </c:numRef>
          </c:val>
          <c:smooth val="1"/>
          <c:extLst>
            <c:ext xmlns:c16="http://schemas.microsoft.com/office/drawing/2014/chart" uri="{C3380CC4-5D6E-409C-BE32-E72D297353CC}">
              <c16:uniqueId val="{00000001-1035-4B0A-A461-6025F9928537}"/>
            </c:ext>
          </c:extLst>
        </c:ser>
        <c:ser>
          <c:idx val="2"/>
          <c:order val="2"/>
          <c:tx>
            <c:strRef>
              <c:f>'Classe età'!$B$124</c:f>
              <c:strCache>
                <c:ptCount val="1"/>
                <c:pt idx="0">
                  <c:v>50-69 anni</c:v>
                </c:pt>
              </c:strCache>
            </c:strRef>
          </c:tx>
          <c:spPr>
            <a:ln w="28575" cap="rnd">
              <a:solidFill>
                <a:schemeClr val="accent3"/>
              </a:solidFill>
              <a:round/>
            </a:ln>
            <a:effectLst/>
          </c:spPr>
          <c:marker>
            <c:symbol val="none"/>
          </c:marker>
          <c:cat>
            <c:numRef>
              <c:f>'Classe età'!$C$121:$G$121</c:f>
              <c:numCache>
                <c:formatCode>General</c:formatCode>
                <c:ptCount val="5"/>
                <c:pt idx="0">
                  <c:v>2017</c:v>
                </c:pt>
                <c:pt idx="1">
                  <c:v>2018</c:v>
                </c:pt>
                <c:pt idx="2">
                  <c:v>2019</c:v>
                </c:pt>
                <c:pt idx="3">
                  <c:v>2020</c:v>
                </c:pt>
                <c:pt idx="4">
                  <c:v>2021</c:v>
                </c:pt>
              </c:numCache>
            </c:numRef>
          </c:cat>
          <c:val>
            <c:numRef>
              <c:f>'Classe età'!$C$124:$G$124</c:f>
              <c:numCache>
                <c:formatCode>#,##0</c:formatCode>
                <c:ptCount val="5"/>
                <c:pt idx="0">
                  <c:v>100</c:v>
                </c:pt>
                <c:pt idx="1">
                  <c:v>100.79044117647058</c:v>
                </c:pt>
                <c:pt idx="2">
                  <c:v>101.48897058823529</c:v>
                </c:pt>
                <c:pt idx="3">
                  <c:v>101.1580882352941</c:v>
                </c:pt>
                <c:pt idx="4">
                  <c:v>102.24264705882354</c:v>
                </c:pt>
              </c:numCache>
            </c:numRef>
          </c:val>
          <c:smooth val="1"/>
          <c:extLst>
            <c:ext xmlns:c16="http://schemas.microsoft.com/office/drawing/2014/chart" uri="{C3380CC4-5D6E-409C-BE32-E72D297353CC}">
              <c16:uniqueId val="{00000002-1035-4B0A-A461-6025F9928537}"/>
            </c:ext>
          </c:extLst>
        </c:ser>
        <c:ser>
          <c:idx val="3"/>
          <c:order val="3"/>
          <c:tx>
            <c:strRef>
              <c:f>'Classe età'!$B$125</c:f>
              <c:strCache>
                <c:ptCount val="1"/>
                <c:pt idx="0">
                  <c:v>≥70 anni</c:v>
                </c:pt>
              </c:strCache>
            </c:strRef>
          </c:tx>
          <c:spPr>
            <a:ln w="28575" cap="rnd">
              <a:solidFill>
                <a:schemeClr val="accent4"/>
              </a:solidFill>
              <a:round/>
            </a:ln>
            <a:effectLst/>
          </c:spPr>
          <c:marker>
            <c:symbol val="none"/>
          </c:marker>
          <c:cat>
            <c:numRef>
              <c:f>'Classe età'!$C$121:$G$121</c:f>
              <c:numCache>
                <c:formatCode>General</c:formatCode>
                <c:ptCount val="5"/>
                <c:pt idx="0">
                  <c:v>2017</c:v>
                </c:pt>
                <c:pt idx="1">
                  <c:v>2018</c:v>
                </c:pt>
                <c:pt idx="2">
                  <c:v>2019</c:v>
                </c:pt>
                <c:pt idx="3">
                  <c:v>2020</c:v>
                </c:pt>
                <c:pt idx="4">
                  <c:v>2021</c:v>
                </c:pt>
              </c:numCache>
            </c:numRef>
          </c:cat>
          <c:val>
            <c:numRef>
              <c:f>'Classe età'!$C$125:$G$125</c:f>
              <c:numCache>
                <c:formatCode>#,##0</c:formatCode>
                <c:ptCount val="5"/>
                <c:pt idx="0">
                  <c:v>100</c:v>
                </c:pt>
                <c:pt idx="1">
                  <c:v>104.32937181663837</c:v>
                </c:pt>
                <c:pt idx="2">
                  <c:v>106.45161290322579</c:v>
                </c:pt>
                <c:pt idx="3">
                  <c:v>109.42275042444822</c:v>
                </c:pt>
                <c:pt idx="4">
                  <c:v>108.99830220713073</c:v>
                </c:pt>
              </c:numCache>
            </c:numRef>
          </c:val>
          <c:smooth val="1"/>
          <c:extLst>
            <c:ext xmlns:c16="http://schemas.microsoft.com/office/drawing/2014/chart" uri="{C3380CC4-5D6E-409C-BE32-E72D297353CC}">
              <c16:uniqueId val="{00000000-D639-4F2D-A1C8-61CDDC326292}"/>
            </c:ext>
          </c:extLst>
        </c:ser>
        <c:dLbls>
          <c:showLegendKey val="0"/>
          <c:showVal val="0"/>
          <c:showCatName val="0"/>
          <c:showSerName val="0"/>
          <c:showPercent val="0"/>
          <c:showBubbleSize val="0"/>
        </c:dLbls>
        <c:smooth val="0"/>
        <c:axId val="225727368"/>
        <c:axId val="225728352"/>
      </c:lineChart>
      <c:catAx>
        <c:axId val="225727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8352"/>
        <c:crosses val="autoZero"/>
        <c:auto val="1"/>
        <c:lblAlgn val="ctr"/>
        <c:lblOffset val="100"/>
        <c:noMultiLvlLbl val="0"/>
      </c:catAx>
      <c:valAx>
        <c:axId val="225728352"/>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7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REGIONE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Macrosettori!$B$47</c:f>
              <c:strCache>
                <c:ptCount val="1"/>
                <c:pt idx="0">
                  <c:v>Agricoltura</c:v>
                </c:pt>
              </c:strCache>
            </c:strRef>
          </c:tx>
          <c:spPr>
            <a:ln w="28575" cap="rnd">
              <a:solidFill>
                <a:schemeClr val="accent1"/>
              </a:solidFill>
              <a:round/>
            </a:ln>
            <a:effectLst/>
          </c:spPr>
          <c:marker>
            <c:symbol val="none"/>
          </c:marker>
          <c:cat>
            <c:numRef>
              <c:f>Macrosettori!$C$46:$G$46</c:f>
              <c:numCache>
                <c:formatCode>General</c:formatCode>
                <c:ptCount val="5"/>
                <c:pt idx="0">
                  <c:v>2017</c:v>
                </c:pt>
                <c:pt idx="1">
                  <c:v>2018</c:v>
                </c:pt>
                <c:pt idx="2">
                  <c:v>2019</c:v>
                </c:pt>
                <c:pt idx="3">
                  <c:v>2020</c:v>
                </c:pt>
                <c:pt idx="4">
                  <c:v>2021</c:v>
                </c:pt>
              </c:numCache>
            </c:numRef>
          </c:cat>
          <c:val>
            <c:numRef>
              <c:f>Macrosettori!$C$47:$G$47</c:f>
              <c:numCache>
                <c:formatCode>#,##0</c:formatCode>
                <c:ptCount val="5"/>
                <c:pt idx="0">
                  <c:v>100</c:v>
                </c:pt>
                <c:pt idx="1">
                  <c:v>99.118935837245687</c:v>
                </c:pt>
                <c:pt idx="2">
                  <c:v>98.114241001564949</c:v>
                </c:pt>
                <c:pt idx="3">
                  <c:v>96.98278560250391</c:v>
                </c:pt>
                <c:pt idx="4">
                  <c:v>96.787167449139275</c:v>
                </c:pt>
              </c:numCache>
            </c:numRef>
          </c:val>
          <c:smooth val="1"/>
          <c:extLst>
            <c:ext xmlns:c16="http://schemas.microsoft.com/office/drawing/2014/chart" uri="{C3380CC4-5D6E-409C-BE32-E72D297353CC}">
              <c16:uniqueId val="{00000000-F281-4308-BC6D-BF762C9AD641}"/>
            </c:ext>
          </c:extLst>
        </c:ser>
        <c:ser>
          <c:idx val="1"/>
          <c:order val="1"/>
          <c:tx>
            <c:strRef>
              <c:f>Macrosettori!$B$48</c:f>
              <c:strCache>
                <c:ptCount val="1"/>
                <c:pt idx="0">
                  <c:v>Industria</c:v>
                </c:pt>
              </c:strCache>
            </c:strRef>
          </c:tx>
          <c:spPr>
            <a:ln w="28575" cap="rnd">
              <a:solidFill>
                <a:schemeClr val="accent2"/>
              </a:solidFill>
              <a:round/>
            </a:ln>
            <a:effectLst/>
          </c:spPr>
          <c:marker>
            <c:symbol val="none"/>
          </c:marker>
          <c:cat>
            <c:numRef>
              <c:f>Macrosettori!$C$46:$G$46</c:f>
              <c:numCache>
                <c:formatCode>General</c:formatCode>
                <c:ptCount val="5"/>
                <c:pt idx="0">
                  <c:v>2017</c:v>
                </c:pt>
                <c:pt idx="1">
                  <c:v>2018</c:v>
                </c:pt>
                <c:pt idx="2">
                  <c:v>2019</c:v>
                </c:pt>
                <c:pt idx="3">
                  <c:v>2020</c:v>
                </c:pt>
                <c:pt idx="4">
                  <c:v>2021</c:v>
                </c:pt>
              </c:numCache>
            </c:numRef>
          </c:cat>
          <c:val>
            <c:numRef>
              <c:f>Macrosettori!$C$48:$G$48</c:f>
              <c:numCache>
                <c:formatCode>#,##0</c:formatCode>
                <c:ptCount val="5"/>
                <c:pt idx="0">
                  <c:v>100</c:v>
                </c:pt>
                <c:pt idx="1">
                  <c:v>98.490992872704837</c:v>
                </c:pt>
                <c:pt idx="2">
                  <c:v>96.774400863758771</c:v>
                </c:pt>
                <c:pt idx="3">
                  <c:v>96.269256229153143</c:v>
                </c:pt>
                <c:pt idx="4">
                  <c:v>96.873373222192953</c:v>
                </c:pt>
              </c:numCache>
            </c:numRef>
          </c:val>
          <c:smooth val="1"/>
          <c:extLst>
            <c:ext xmlns:c16="http://schemas.microsoft.com/office/drawing/2014/chart" uri="{C3380CC4-5D6E-409C-BE32-E72D297353CC}">
              <c16:uniqueId val="{00000001-F281-4308-BC6D-BF762C9AD641}"/>
            </c:ext>
          </c:extLst>
        </c:ser>
        <c:ser>
          <c:idx val="2"/>
          <c:order val="2"/>
          <c:tx>
            <c:strRef>
              <c:f>Macrosettori!$B$49</c:f>
              <c:strCache>
                <c:ptCount val="1"/>
                <c:pt idx="0">
                  <c:v>Servizi</c:v>
                </c:pt>
              </c:strCache>
            </c:strRef>
          </c:tx>
          <c:spPr>
            <a:ln w="28575" cap="rnd">
              <a:solidFill>
                <a:schemeClr val="accent3"/>
              </a:solidFill>
              <a:round/>
            </a:ln>
            <a:effectLst/>
          </c:spPr>
          <c:marker>
            <c:symbol val="none"/>
          </c:marker>
          <c:cat>
            <c:numRef>
              <c:f>Macrosettori!$C$46:$G$46</c:f>
              <c:numCache>
                <c:formatCode>General</c:formatCode>
                <c:ptCount val="5"/>
                <c:pt idx="0">
                  <c:v>2017</c:v>
                </c:pt>
                <c:pt idx="1">
                  <c:v>2018</c:v>
                </c:pt>
                <c:pt idx="2">
                  <c:v>2019</c:v>
                </c:pt>
                <c:pt idx="3">
                  <c:v>2020</c:v>
                </c:pt>
                <c:pt idx="4">
                  <c:v>2021</c:v>
                </c:pt>
              </c:numCache>
            </c:numRef>
          </c:cat>
          <c:val>
            <c:numRef>
              <c:f>Macrosettori!$C$49:$G$49</c:f>
              <c:numCache>
                <c:formatCode>#,##0</c:formatCode>
                <c:ptCount val="5"/>
                <c:pt idx="0">
                  <c:v>100</c:v>
                </c:pt>
                <c:pt idx="1">
                  <c:v>99.570982009951933</c:v>
                </c:pt>
                <c:pt idx="2">
                  <c:v>98.661113001318427</c:v>
                </c:pt>
                <c:pt idx="3">
                  <c:v>98.535650491217623</c:v>
                </c:pt>
                <c:pt idx="4">
                  <c:v>98.883596308425126</c:v>
                </c:pt>
              </c:numCache>
            </c:numRef>
          </c:val>
          <c:smooth val="1"/>
          <c:extLst>
            <c:ext xmlns:c16="http://schemas.microsoft.com/office/drawing/2014/chart" uri="{C3380CC4-5D6E-409C-BE32-E72D297353CC}">
              <c16:uniqueId val="{00000002-F281-4308-BC6D-BF762C9AD641}"/>
            </c:ext>
          </c:extLst>
        </c:ser>
        <c:dLbls>
          <c:showLegendKey val="0"/>
          <c:showVal val="0"/>
          <c:showCatName val="0"/>
          <c:showSerName val="0"/>
          <c:showPercent val="0"/>
          <c:showBubbleSize val="0"/>
        </c:dLbls>
        <c:smooth val="0"/>
        <c:axId val="437230592"/>
        <c:axId val="437230920"/>
      </c:lineChart>
      <c:catAx>
        <c:axId val="43723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920"/>
        <c:crosses val="autoZero"/>
        <c:auto val="1"/>
        <c:lblAlgn val="ctr"/>
        <c:lblOffset val="100"/>
        <c:noMultiLvlLbl val="0"/>
      </c:catAx>
      <c:valAx>
        <c:axId val="437230920"/>
        <c:scaling>
          <c:orientation val="minMax"/>
          <c:min val="96"/>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PIEMONTE NORD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età'!$B$62</c:f>
              <c:strCache>
                <c:ptCount val="1"/>
                <c:pt idx="0">
                  <c:v>&lt;30 anni</c:v>
                </c:pt>
              </c:strCache>
            </c:strRef>
          </c:tx>
          <c:spPr>
            <a:ln w="28575" cap="rnd">
              <a:solidFill>
                <a:schemeClr val="accent1"/>
              </a:solidFill>
              <a:round/>
            </a:ln>
            <a:effectLst/>
          </c:spPr>
          <c:marker>
            <c:symbol val="none"/>
          </c:marker>
          <c:cat>
            <c:numRef>
              <c:f>'Classe età'!$C$61:$G$61</c:f>
              <c:numCache>
                <c:formatCode>General</c:formatCode>
                <c:ptCount val="5"/>
                <c:pt idx="0">
                  <c:v>2017</c:v>
                </c:pt>
                <c:pt idx="1">
                  <c:v>2018</c:v>
                </c:pt>
                <c:pt idx="2">
                  <c:v>2019</c:v>
                </c:pt>
                <c:pt idx="3">
                  <c:v>2020</c:v>
                </c:pt>
                <c:pt idx="4">
                  <c:v>2021</c:v>
                </c:pt>
              </c:numCache>
            </c:numRef>
          </c:cat>
          <c:val>
            <c:numRef>
              <c:f>'Classe età'!$C$62:$G$62</c:f>
              <c:numCache>
                <c:formatCode>#,##0</c:formatCode>
                <c:ptCount val="5"/>
                <c:pt idx="0">
                  <c:v>100</c:v>
                </c:pt>
                <c:pt idx="1">
                  <c:v>95.934466019417471</c:v>
                </c:pt>
                <c:pt idx="2">
                  <c:v>92.930825242718456</c:v>
                </c:pt>
                <c:pt idx="3">
                  <c:v>89.836165048543691</c:v>
                </c:pt>
                <c:pt idx="4">
                  <c:v>87.257281553398059</c:v>
                </c:pt>
              </c:numCache>
            </c:numRef>
          </c:val>
          <c:smooth val="1"/>
          <c:extLst>
            <c:ext xmlns:c16="http://schemas.microsoft.com/office/drawing/2014/chart" uri="{C3380CC4-5D6E-409C-BE32-E72D297353CC}">
              <c16:uniqueId val="{00000000-E115-4B05-A6D9-CD428FF018D0}"/>
            </c:ext>
          </c:extLst>
        </c:ser>
        <c:ser>
          <c:idx val="1"/>
          <c:order val="1"/>
          <c:tx>
            <c:strRef>
              <c:f>'Classe età'!$B$63</c:f>
              <c:strCache>
                <c:ptCount val="1"/>
                <c:pt idx="0">
                  <c:v>30-49 anni</c:v>
                </c:pt>
              </c:strCache>
            </c:strRef>
          </c:tx>
          <c:spPr>
            <a:ln w="28575" cap="rnd">
              <a:solidFill>
                <a:schemeClr val="accent2"/>
              </a:solidFill>
              <a:round/>
            </a:ln>
            <a:effectLst/>
          </c:spPr>
          <c:marker>
            <c:symbol val="none"/>
          </c:marker>
          <c:cat>
            <c:numRef>
              <c:f>'Classe età'!$C$61:$G$61</c:f>
              <c:numCache>
                <c:formatCode>General</c:formatCode>
                <c:ptCount val="5"/>
                <c:pt idx="0">
                  <c:v>2017</c:v>
                </c:pt>
                <c:pt idx="1">
                  <c:v>2018</c:v>
                </c:pt>
                <c:pt idx="2">
                  <c:v>2019</c:v>
                </c:pt>
                <c:pt idx="3">
                  <c:v>2020</c:v>
                </c:pt>
                <c:pt idx="4">
                  <c:v>2021</c:v>
                </c:pt>
              </c:numCache>
            </c:numRef>
          </c:cat>
          <c:val>
            <c:numRef>
              <c:f>'Classe età'!$C$63:$G$63</c:f>
              <c:numCache>
                <c:formatCode>#,##0</c:formatCode>
                <c:ptCount val="5"/>
                <c:pt idx="0">
                  <c:v>100</c:v>
                </c:pt>
                <c:pt idx="1">
                  <c:v>95.993386395970319</c:v>
                </c:pt>
                <c:pt idx="2">
                  <c:v>91.925250893990082</c:v>
                </c:pt>
                <c:pt idx="3">
                  <c:v>88.330064982504709</c:v>
                </c:pt>
                <c:pt idx="4">
                  <c:v>85.01941784904065</c:v>
                </c:pt>
              </c:numCache>
            </c:numRef>
          </c:val>
          <c:smooth val="1"/>
          <c:extLst>
            <c:ext xmlns:c16="http://schemas.microsoft.com/office/drawing/2014/chart" uri="{C3380CC4-5D6E-409C-BE32-E72D297353CC}">
              <c16:uniqueId val="{00000001-E115-4B05-A6D9-CD428FF018D0}"/>
            </c:ext>
          </c:extLst>
        </c:ser>
        <c:ser>
          <c:idx val="2"/>
          <c:order val="2"/>
          <c:tx>
            <c:strRef>
              <c:f>'Classe età'!$B$64</c:f>
              <c:strCache>
                <c:ptCount val="1"/>
                <c:pt idx="0">
                  <c:v>50-69 anni</c:v>
                </c:pt>
              </c:strCache>
            </c:strRef>
          </c:tx>
          <c:spPr>
            <a:ln w="28575" cap="rnd">
              <a:solidFill>
                <a:schemeClr val="accent3"/>
              </a:solidFill>
              <a:round/>
            </a:ln>
            <a:effectLst/>
          </c:spPr>
          <c:marker>
            <c:symbol val="none"/>
          </c:marker>
          <c:cat>
            <c:numRef>
              <c:f>'Classe età'!$C$61:$G$61</c:f>
              <c:numCache>
                <c:formatCode>General</c:formatCode>
                <c:ptCount val="5"/>
                <c:pt idx="0">
                  <c:v>2017</c:v>
                </c:pt>
                <c:pt idx="1">
                  <c:v>2018</c:v>
                </c:pt>
                <c:pt idx="2">
                  <c:v>2019</c:v>
                </c:pt>
                <c:pt idx="3">
                  <c:v>2020</c:v>
                </c:pt>
                <c:pt idx="4">
                  <c:v>2021</c:v>
                </c:pt>
              </c:numCache>
            </c:numRef>
          </c:cat>
          <c:val>
            <c:numRef>
              <c:f>'Classe età'!$C$64:$G$64</c:f>
              <c:numCache>
                <c:formatCode>#,##0</c:formatCode>
                <c:ptCount val="5"/>
                <c:pt idx="0">
                  <c:v>100</c:v>
                </c:pt>
                <c:pt idx="1">
                  <c:v>101.5838189921152</c:v>
                </c:pt>
                <c:pt idx="2">
                  <c:v>101.79979430922181</c:v>
                </c:pt>
                <c:pt idx="3">
                  <c:v>102.95166266712377</c:v>
                </c:pt>
                <c:pt idx="4">
                  <c:v>104.48063078505314</c:v>
                </c:pt>
              </c:numCache>
            </c:numRef>
          </c:val>
          <c:smooth val="1"/>
          <c:extLst>
            <c:ext xmlns:c16="http://schemas.microsoft.com/office/drawing/2014/chart" uri="{C3380CC4-5D6E-409C-BE32-E72D297353CC}">
              <c16:uniqueId val="{00000002-E115-4B05-A6D9-CD428FF018D0}"/>
            </c:ext>
          </c:extLst>
        </c:ser>
        <c:ser>
          <c:idx val="3"/>
          <c:order val="3"/>
          <c:tx>
            <c:strRef>
              <c:f>'Classe età'!$B$65</c:f>
              <c:strCache>
                <c:ptCount val="1"/>
                <c:pt idx="0">
                  <c:v>≥70 anni</c:v>
                </c:pt>
              </c:strCache>
            </c:strRef>
          </c:tx>
          <c:spPr>
            <a:ln w="28575" cap="rnd">
              <a:solidFill>
                <a:schemeClr val="accent4"/>
              </a:solidFill>
              <a:round/>
            </a:ln>
            <a:effectLst/>
          </c:spPr>
          <c:marker>
            <c:symbol val="none"/>
          </c:marker>
          <c:cat>
            <c:numRef>
              <c:f>'Classe età'!$C$61:$G$61</c:f>
              <c:numCache>
                <c:formatCode>General</c:formatCode>
                <c:ptCount val="5"/>
                <c:pt idx="0">
                  <c:v>2017</c:v>
                </c:pt>
                <c:pt idx="1">
                  <c:v>2018</c:v>
                </c:pt>
                <c:pt idx="2">
                  <c:v>2019</c:v>
                </c:pt>
                <c:pt idx="3">
                  <c:v>2020</c:v>
                </c:pt>
                <c:pt idx="4">
                  <c:v>2021</c:v>
                </c:pt>
              </c:numCache>
            </c:numRef>
          </c:cat>
          <c:val>
            <c:numRef>
              <c:f>'Classe età'!$C$65:$G$65</c:f>
              <c:numCache>
                <c:formatCode>#,##0</c:formatCode>
                <c:ptCount val="5"/>
                <c:pt idx="0">
                  <c:v>100</c:v>
                </c:pt>
                <c:pt idx="1">
                  <c:v>103.70953881409339</c:v>
                </c:pt>
                <c:pt idx="2">
                  <c:v>105.54282440561444</c:v>
                </c:pt>
                <c:pt idx="3">
                  <c:v>108.92294471498138</c:v>
                </c:pt>
                <c:pt idx="4">
                  <c:v>109.82526496705816</c:v>
                </c:pt>
              </c:numCache>
            </c:numRef>
          </c:val>
          <c:smooth val="1"/>
          <c:extLst>
            <c:ext xmlns:c16="http://schemas.microsoft.com/office/drawing/2014/chart" uri="{C3380CC4-5D6E-409C-BE32-E72D297353CC}">
              <c16:uniqueId val="{00000000-4298-4F1E-85E3-29B17C4F910C}"/>
            </c:ext>
          </c:extLst>
        </c:ser>
        <c:dLbls>
          <c:showLegendKey val="0"/>
          <c:showVal val="0"/>
          <c:showCatName val="0"/>
          <c:showSerName val="0"/>
          <c:showPercent val="0"/>
          <c:showBubbleSize val="0"/>
        </c:dLbls>
        <c:smooth val="0"/>
        <c:axId val="592274024"/>
        <c:axId val="592276976"/>
      </c:lineChart>
      <c:catAx>
        <c:axId val="59227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6976"/>
        <c:crosses val="autoZero"/>
        <c:auto val="1"/>
        <c:lblAlgn val="ctr"/>
        <c:lblOffset val="100"/>
        <c:noMultiLvlLbl val="0"/>
      </c:catAx>
      <c:valAx>
        <c:axId val="592276976"/>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4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BIELLA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'Classe età'!$B$77</c:f>
              <c:strCache>
                <c:ptCount val="1"/>
                <c:pt idx="0">
                  <c:v>&lt;30 anni</c:v>
                </c:pt>
              </c:strCache>
            </c:strRef>
          </c:tx>
          <c:spPr>
            <a:ln w="28575" cap="rnd">
              <a:solidFill>
                <a:schemeClr val="accent1"/>
              </a:solidFill>
              <a:round/>
            </a:ln>
            <a:effectLst/>
          </c:spPr>
          <c:marker>
            <c:symbol val="none"/>
          </c:marker>
          <c:cat>
            <c:numRef>
              <c:f>'Classe età'!$C$76:$G$76</c:f>
              <c:numCache>
                <c:formatCode>General</c:formatCode>
                <c:ptCount val="5"/>
                <c:pt idx="0">
                  <c:v>2017</c:v>
                </c:pt>
                <c:pt idx="1">
                  <c:v>2018</c:v>
                </c:pt>
                <c:pt idx="2">
                  <c:v>2019</c:v>
                </c:pt>
                <c:pt idx="3">
                  <c:v>2020</c:v>
                </c:pt>
                <c:pt idx="4">
                  <c:v>2021</c:v>
                </c:pt>
              </c:numCache>
            </c:numRef>
          </c:cat>
          <c:val>
            <c:numRef>
              <c:f>'Classe età'!$C$77:$G$77</c:f>
              <c:numCache>
                <c:formatCode>#,##0</c:formatCode>
                <c:ptCount val="5"/>
                <c:pt idx="0">
                  <c:v>100</c:v>
                </c:pt>
                <c:pt idx="1">
                  <c:v>97.258297258297262</c:v>
                </c:pt>
                <c:pt idx="2">
                  <c:v>93.21789321789322</c:v>
                </c:pt>
                <c:pt idx="3">
                  <c:v>93.21789321789322</c:v>
                </c:pt>
                <c:pt idx="4">
                  <c:v>92.20779220779221</c:v>
                </c:pt>
              </c:numCache>
            </c:numRef>
          </c:val>
          <c:smooth val="1"/>
          <c:extLst>
            <c:ext xmlns:c16="http://schemas.microsoft.com/office/drawing/2014/chart" uri="{C3380CC4-5D6E-409C-BE32-E72D297353CC}">
              <c16:uniqueId val="{00000000-3858-40B2-9640-1B35483CDBF3}"/>
            </c:ext>
          </c:extLst>
        </c:ser>
        <c:ser>
          <c:idx val="1"/>
          <c:order val="1"/>
          <c:tx>
            <c:strRef>
              <c:f>'Classe età'!$B$78</c:f>
              <c:strCache>
                <c:ptCount val="1"/>
                <c:pt idx="0">
                  <c:v>30-49 anni</c:v>
                </c:pt>
              </c:strCache>
            </c:strRef>
          </c:tx>
          <c:spPr>
            <a:ln w="28575" cap="rnd">
              <a:solidFill>
                <a:schemeClr val="accent2"/>
              </a:solidFill>
              <a:round/>
            </a:ln>
            <a:effectLst/>
          </c:spPr>
          <c:marker>
            <c:symbol val="none"/>
          </c:marker>
          <c:cat>
            <c:numRef>
              <c:f>'Classe età'!$C$76:$G$76</c:f>
              <c:numCache>
                <c:formatCode>General</c:formatCode>
                <c:ptCount val="5"/>
                <c:pt idx="0">
                  <c:v>2017</c:v>
                </c:pt>
                <c:pt idx="1">
                  <c:v>2018</c:v>
                </c:pt>
                <c:pt idx="2">
                  <c:v>2019</c:v>
                </c:pt>
                <c:pt idx="3">
                  <c:v>2020</c:v>
                </c:pt>
                <c:pt idx="4">
                  <c:v>2021</c:v>
                </c:pt>
              </c:numCache>
            </c:numRef>
          </c:cat>
          <c:val>
            <c:numRef>
              <c:f>'Classe età'!$C$78:$G$78</c:f>
              <c:numCache>
                <c:formatCode>#,##0</c:formatCode>
                <c:ptCount val="5"/>
                <c:pt idx="0">
                  <c:v>100</c:v>
                </c:pt>
                <c:pt idx="1">
                  <c:v>95.198506956226666</c:v>
                </c:pt>
                <c:pt idx="2">
                  <c:v>90.566677977604343</c:v>
                </c:pt>
                <c:pt idx="3">
                  <c:v>86.409908381404819</c:v>
                </c:pt>
                <c:pt idx="4">
                  <c:v>81.896844248388192</c:v>
                </c:pt>
              </c:numCache>
            </c:numRef>
          </c:val>
          <c:smooth val="1"/>
          <c:extLst>
            <c:ext xmlns:c16="http://schemas.microsoft.com/office/drawing/2014/chart" uri="{C3380CC4-5D6E-409C-BE32-E72D297353CC}">
              <c16:uniqueId val="{00000001-3858-40B2-9640-1B35483CDBF3}"/>
            </c:ext>
          </c:extLst>
        </c:ser>
        <c:ser>
          <c:idx val="2"/>
          <c:order val="2"/>
          <c:tx>
            <c:strRef>
              <c:f>'Classe età'!$B$79</c:f>
              <c:strCache>
                <c:ptCount val="1"/>
                <c:pt idx="0">
                  <c:v>50-69 anni</c:v>
                </c:pt>
              </c:strCache>
            </c:strRef>
          </c:tx>
          <c:spPr>
            <a:ln w="28575" cap="rnd">
              <a:solidFill>
                <a:schemeClr val="accent3"/>
              </a:solidFill>
              <a:round/>
            </a:ln>
            <a:effectLst/>
          </c:spPr>
          <c:marker>
            <c:symbol val="none"/>
          </c:marker>
          <c:cat>
            <c:numRef>
              <c:f>'Classe età'!$C$76:$G$76</c:f>
              <c:numCache>
                <c:formatCode>General</c:formatCode>
                <c:ptCount val="5"/>
                <c:pt idx="0">
                  <c:v>2017</c:v>
                </c:pt>
                <c:pt idx="1">
                  <c:v>2018</c:v>
                </c:pt>
                <c:pt idx="2">
                  <c:v>2019</c:v>
                </c:pt>
                <c:pt idx="3">
                  <c:v>2020</c:v>
                </c:pt>
                <c:pt idx="4">
                  <c:v>2021</c:v>
                </c:pt>
              </c:numCache>
            </c:numRef>
          </c:cat>
          <c:val>
            <c:numRef>
              <c:f>'Classe età'!$C$79:$G$79</c:f>
              <c:numCache>
                <c:formatCode>#,##0</c:formatCode>
                <c:ptCount val="5"/>
                <c:pt idx="0">
                  <c:v>100</c:v>
                </c:pt>
                <c:pt idx="1">
                  <c:v>100.84459459459461</c:v>
                </c:pt>
                <c:pt idx="2">
                  <c:v>100.38981288981287</c:v>
                </c:pt>
                <c:pt idx="3">
                  <c:v>101.50727650727652</c:v>
                </c:pt>
                <c:pt idx="4">
                  <c:v>102.39085239085239</c:v>
                </c:pt>
              </c:numCache>
            </c:numRef>
          </c:val>
          <c:smooth val="1"/>
          <c:extLst>
            <c:ext xmlns:c16="http://schemas.microsoft.com/office/drawing/2014/chart" uri="{C3380CC4-5D6E-409C-BE32-E72D297353CC}">
              <c16:uniqueId val="{00000002-3858-40B2-9640-1B35483CDBF3}"/>
            </c:ext>
          </c:extLst>
        </c:ser>
        <c:ser>
          <c:idx val="3"/>
          <c:order val="3"/>
          <c:tx>
            <c:strRef>
              <c:f>'Classe età'!$B$80</c:f>
              <c:strCache>
                <c:ptCount val="1"/>
                <c:pt idx="0">
                  <c:v>≥70 anni</c:v>
                </c:pt>
              </c:strCache>
            </c:strRef>
          </c:tx>
          <c:spPr>
            <a:ln w="28575" cap="rnd">
              <a:solidFill>
                <a:schemeClr val="accent4"/>
              </a:solidFill>
              <a:round/>
            </a:ln>
            <a:effectLst/>
          </c:spPr>
          <c:marker>
            <c:symbol val="none"/>
          </c:marker>
          <c:cat>
            <c:numRef>
              <c:f>'Classe età'!$C$76:$G$76</c:f>
              <c:numCache>
                <c:formatCode>General</c:formatCode>
                <c:ptCount val="5"/>
                <c:pt idx="0">
                  <c:v>2017</c:v>
                </c:pt>
                <c:pt idx="1">
                  <c:v>2018</c:v>
                </c:pt>
                <c:pt idx="2">
                  <c:v>2019</c:v>
                </c:pt>
                <c:pt idx="3">
                  <c:v>2020</c:v>
                </c:pt>
                <c:pt idx="4">
                  <c:v>2021</c:v>
                </c:pt>
              </c:numCache>
            </c:numRef>
          </c:cat>
          <c:val>
            <c:numRef>
              <c:f>'Classe età'!$C$80:$G$80</c:f>
              <c:numCache>
                <c:formatCode>#,##0</c:formatCode>
                <c:ptCount val="5"/>
                <c:pt idx="0">
                  <c:v>100</c:v>
                </c:pt>
                <c:pt idx="1">
                  <c:v>102.68401789345263</c:v>
                </c:pt>
                <c:pt idx="2">
                  <c:v>104.63603090687272</c:v>
                </c:pt>
                <c:pt idx="3">
                  <c:v>106.6287108580724</c:v>
                </c:pt>
                <c:pt idx="4">
                  <c:v>106.66937779585197</c:v>
                </c:pt>
              </c:numCache>
            </c:numRef>
          </c:val>
          <c:smooth val="1"/>
          <c:extLst>
            <c:ext xmlns:c16="http://schemas.microsoft.com/office/drawing/2014/chart" uri="{C3380CC4-5D6E-409C-BE32-E72D297353CC}">
              <c16:uniqueId val="{00000000-7CBC-4CCB-AE25-13D2A9B702B4}"/>
            </c:ext>
          </c:extLst>
        </c:ser>
        <c:dLbls>
          <c:showLegendKey val="0"/>
          <c:showVal val="0"/>
          <c:showCatName val="0"/>
          <c:showSerName val="0"/>
          <c:showPercent val="0"/>
          <c:showBubbleSize val="0"/>
        </c:dLbls>
        <c:smooth val="0"/>
        <c:axId val="592287144"/>
        <c:axId val="592289440"/>
      </c:lineChart>
      <c:catAx>
        <c:axId val="59228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9440"/>
        <c:crosses val="autoZero"/>
        <c:auto val="1"/>
        <c:lblAlgn val="ctr"/>
        <c:lblOffset val="100"/>
        <c:noMultiLvlLbl val="0"/>
      </c:catAx>
      <c:valAx>
        <c:axId val="59228944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7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NOVARA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Macrosettori!$B$92</c:f>
              <c:strCache>
                <c:ptCount val="1"/>
                <c:pt idx="0">
                  <c:v>Agricoltura</c:v>
                </c:pt>
              </c:strCache>
            </c:strRef>
          </c:tx>
          <c:spPr>
            <a:ln w="28575" cap="rnd">
              <a:solidFill>
                <a:schemeClr val="accent1"/>
              </a:solidFill>
              <a:round/>
            </a:ln>
            <a:effectLst/>
          </c:spPr>
          <c:marker>
            <c:symbol val="none"/>
          </c:marker>
          <c:cat>
            <c:numRef>
              <c:f>Macrosettori!$C$91:$G$91</c:f>
              <c:numCache>
                <c:formatCode>General</c:formatCode>
                <c:ptCount val="5"/>
                <c:pt idx="0">
                  <c:v>2017</c:v>
                </c:pt>
                <c:pt idx="1">
                  <c:v>2018</c:v>
                </c:pt>
                <c:pt idx="2">
                  <c:v>2019</c:v>
                </c:pt>
                <c:pt idx="3">
                  <c:v>2020</c:v>
                </c:pt>
                <c:pt idx="4">
                  <c:v>2021</c:v>
                </c:pt>
              </c:numCache>
            </c:numRef>
          </c:cat>
          <c:val>
            <c:numRef>
              <c:f>Macrosettori!$C$92:$G$92</c:f>
              <c:numCache>
                <c:formatCode>#,##0</c:formatCode>
                <c:ptCount val="5"/>
                <c:pt idx="0">
                  <c:v>100</c:v>
                </c:pt>
                <c:pt idx="1">
                  <c:v>99.371508379888269</c:v>
                </c:pt>
                <c:pt idx="2">
                  <c:v>99.58100558659217</c:v>
                </c:pt>
                <c:pt idx="3">
                  <c:v>97.870111731843579</c:v>
                </c:pt>
                <c:pt idx="4">
                  <c:v>98.673184357541899</c:v>
                </c:pt>
              </c:numCache>
            </c:numRef>
          </c:val>
          <c:smooth val="1"/>
          <c:extLst>
            <c:ext xmlns:c16="http://schemas.microsoft.com/office/drawing/2014/chart" uri="{C3380CC4-5D6E-409C-BE32-E72D297353CC}">
              <c16:uniqueId val="{00000000-0BA2-463C-9DC2-529BA0DECBCD}"/>
            </c:ext>
          </c:extLst>
        </c:ser>
        <c:ser>
          <c:idx val="1"/>
          <c:order val="1"/>
          <c:tx>
            <c:strRef>
              <c:f>Macrosettori!$B$93</c:f>
              <c:strCache>
                <c:ptCount val="1"/>
                <c:pt idx="0">
                  <c:v>Industria</c:v>
                </c:pt>
              </c:strCache>
            </c:strRef>
          </c:tx>
          <c:spPr>
            <a:ln w="28575" cap="rnd">
              <a:solidFill>
                <a:schemeClr val="accent2"/>
              </a:solidFill>
              <a:round/>
            </a:ln>
            <a:effectLst/>
          </c:spPr>
          <c:marker>
            <c:symbol val="none"/>
          </c:marker>
          <c:cat>
            <c:numRef>
              <c:f>Macrosettori!$C$91:$G$91</c:f>
              <c:numCache>
                <c:formatCode>General</c:formatCode>
                <c:ptCount val="5"/>
                <c:pt idx="0">
                  <c:v>2017</c:v>
                </c:pt>
                <c:pt idx="1">
                  <c:v>2018</c:v>
                </c:pt>
                <c:pt idx="2">
                  <c:v>2019</c:v>
                </c:pt>
                <c:pt idx="3">
                  <c:v>2020</c:v>
                </c:pt>
                <c:pt idx="4">
                  <c:v>2021</c:v>
                </c:pt>
              </c:numCache>
            </c:numRef>
          </c:cat>
          <c:val>
            <c:numRef>
              <c:f>Macrosettori!$C$93:$G$93</c:f>
              <c:numCache>
                <c:formatCode>#,##0</c:formatCode>
                <c:ptCount val="5"/>
                <c:pt idx="0">
                  <c:v>100</c:v>
                </c:pt>
                <c:pt idx="1">
                  <c:v>99.223937915033204</c:v>
                </c:pt>
                <c:pt idx="2">
                  <c:v>94.807584606768543</c:v>
                </c:pt>
                <c:pt idx="3">
                  <c:v>93.575486038883113</c:v>
                </c:pt>
                <c:pt idx="4">
                  <c:v>93.911512921033676</c:v>
                </c:pt>
              </c:numCache>
            </c:numRef>
          </c:val>
          <c:smooth val="1"/>
          <c:extLst>
            <c:ext xmlns:c16="http://schemas.microsoft.com/office/drawing/2014/chart" uri="{C3380CC4-5D6E-409C-BE32-E72D297353CC}">
              <c16:uniqueId val="{00000001-0BA2-463C-9DC2-529BA0DECBCD}"/>
            </c:ext>
          </c:extLst>
        </c:ser>
        <c:ser>
          <c:idx val="2"/>
          <c:order val="2"/>
          <c:tx>
            <c:strRef>
              <c:f>Macrosettori!$B$94</c:f>
              <c:strCache>
                <c:ptCount val="1"/>
                <c:pt idx="0">
                  <c:v>Servizi</c:v>
                </c:pt>
              </c:strCache>
            </c:strRef>
          </c:tx>
          <c:spPr>
            <a:ln w="28575" cap="rnd">
              <a:solidFill>
                <a:schemeClr val="accent3"/>
              </a:solidFill>
              <a:round/>
            </a:ln>
            <a:effectLst/>
          </c:spPr>
          <c:marker>
            <c:symbol val="none"/>
          </c:marker>
          <c:cat>
            <c:numRef>
              <c:f>Macrosettori!$C$91:$G$91</c:f>
              <c:numCache>
                <c:formatCode>General</c:formatCode>
                <c:ptCount val="5"/>
                <c:pt idx="0">
                  <c:v>2017</c:v>
                </c:pt>
                <c:pt idx="1">
                  <c:v>2018</c:v>
                </c:pt>
                <c:pt idx="2">
                  <c:v>2019</c:v>
                </c:pt>
                <c:pt idx="3">
                  <c:v>2020</c:v>
                </c:pt>
                <c:pt idx="4">
                  <c:v>2021</c:v>
                </c:pt>
              </c:numCache>
            </c:numRef>
          </c:cat>
          <c:val>
            <c:numRef>
              <c:f>Macrosettori!$C$94:$G$94</c:f>
              <c:numCache>
                <c:formatCode>#,##0</c:formatCode>
                <c:ptCount val="5"/>
                <c:pt idx="0">
                  <c:v>100</c:v>
                </c:pt>
                <c:pt idx="1">
                  <c:v>99.406273192453426</c:v>
                </c:pt>
                <c:pt idx="2">
                  <c:v>97.613374477559461</c:v>
                </c:pt>
                <c:pt idx="3">
                  <c:v>97.312604976368107</c:v>
                </c:pt>
                <c:pt idx="4">
                  <c:v>97.007929377758686</c:v>
                </c:pt>
              </c:numCache>
            </c:numRef>
          </c:val>
          <c:smooth val="1"/>
          <c:extLst>
            <c:ext xmlns:c16="http://schemas.microsoft.com/office/drawing/2014/chart" uri="{C3380CC4-5D6E-409C-BE32-E72D297353CC}">
              <c16:uniqueId val="{00000002-0BA2-463C-9DC2-529BA0DECBCD}"/>
            </c:ext>
          </c:extLst>
        </c:ser>
        <c:dLbls>
          <c:showLegendKey val="0"/>
          <c:showVal val="0"/>
          <c:showCatName val="0"/>
          <c:showSerName val="0"/>
          <c:showPercent val="0"/>
          <c:showBubbleSize val="0"/>
        </c:dLbls>
        <c:smooth val="0"/>
        <c:axId val="225744752"/>
        <c:axId val="225746064"/>
      </c:lineChart>
      <c:catAx>
        <c:axId val="22574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6064"/>
        <c:crosses val="autoZero"/>
        <c:auto val="1"/>
        <c:lblAlgn val="ctr"/>
        <c:lblOffset val="100"/>
        <c:noMultiLvlLbl val="0"/>
      </c:catAx>
      <c:valAx>
        <c:axId val="225746064"/>
        <c:scaling>
          <c:orientation val="minMax"/>
          <c:min val="9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44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VERBANO CUSIO OSSOLA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Macrosettori!$B$107</c:f>
              <c:strCache>
                <c:ptCount val="1"/>
                <c:pt idx="0">
                  <c:v>Agricoltura</c:v>
                </c:pt>
              </c:strCache>
            </c:strRef>
          </c:tx>
          <c:spPr>
            <a:ln w="28575" cap="rnd">
              <a:solidFill>
                <a:schemeClr val="accent1"/>
              </a:solidFill>
              <a:round/>
            </a:ln>
            <a:effectLst/>
          </c:spPr>
          <c:marker>
            <c:symbol val="none"/>
          </c:marker>
          <c:cat>
            <c:numRef>
              <c:f>Macrosettori!$C$106:$G$106</c:f>
              <c:numCache>
                <c:formatCode>General</c:formatCode>
                <c:ptCount val="5"/>
                <c:pt idx="0">
                  <c:v>2017</c:v>
                </c:pt>
                <c:pt idx="1">
                  <c:v>2018</c:v>
                </c:pt>
                <c:pt idx="2">
                  <c:v>2019</c:v>
                </c:pt>
                <c:pt idx="3">
                  <c:v>2020</c:v>
                </c:pt>
                <c:pt idx="4">
                  <c:v>2021</c:v>
                </c:pt>
              </c:numCache>
            </c:numRef>
          </c:cat>
          <c:val>
            <c:numRef>
              <c:f>Macrosettori!$C$107:$G$107</c:f>
              <c:numCache>
                <c:formatCode>#,##0</c:formatCode>
                <c:ptCount val="5"/>
                <c:pt idx="0">
                  <c:v>100</c:v>
                </c:pt>
                <c:pt idx="1">
                  <c:v>102</c:v>
                </c:pt>
                <c:pt idx="2">
                  <c:v>99.529411764705884</c:v>
                </c:pt>
                <c:pt idx="3">
                  <c:v>98.235294117647058</c:v>
                </c:pt>
                <c:pt idx="4">
                  <c:v>97.529411764705884</c:v>
                </c:pt>
              </c:numCache>
            </c:numRef>
          </c:val>
          <c:smooth val="1"/>
          <c:extLst>
            <c:ext xmlns:c16="http://schemas.microsoft.com/office/drawing/2014/chart" uri="{C3380CC4-5D6E-409C-BE32-E72D297353CC}">
              <c16:uniqueId val="{00000000-5EC0-4DF4-8B2A-6A6D15A6117D}"/>
            </c:ext>
          </c:extLst>
        </c:ser>
        <c:ser>
          <c:idx val="1"/>
          <c:order val="1"/>
          <c:tx>
            <c:strRef>
              <c:f>Macrosettori!$B$108</c:f>
              <c:strCache>
                <c:ptCount val="1"/>
                <c:pt idx="0">
                  <c:v>Industria</c:v>
                </c:pt>
              </c:strCache>
            </c:strRef>
          </c:tx>
          <c:spPr>
            <a:ln w="28575" cap="rnd">
              <a:solidFill>
                <a:schemeClr val="accent2"/>
              </a:solidFill>
              <a:round/>
            </a:ln>
            <a:effectLst/>
          </c:spPr>
          <c:marker>
            <c:symbol val="none"/>
          </c:marker>
          <c:cat>
            <c:numRef>
              <c:f>Macrosettori!$C$106:$G$106</c:f>
              <c:numCache>
                <c:formatCode>General</c:formatCode>
                <c:ptCount val="5"/>
                <c:pt idx="0">
                  <c:v>2017</c:v>
                </c:pt>
                <c:pt idx="1">
                  <c:v>2018</c:v>
                </c:pt>
                <c:pt idx="2">
                  <c:v>2019</c:v>
                </c:pt>
                <c:pt idx="3">
                  <c:v>2020</c:v>
                </c:pt>
                <c:pt idx="4">
                  <c:v>2021</c:v>
                </c:pt>
              </c:numCache>
            </c:numRef>
          </c:cat>
          <c:val>
            <c:numRef>
              <c:f>Macrosettori!$C$108:$G$108</c:f>
              <c:numCache>
                <c:formatCode>#,##0</c:formatCode>
                <c:ptCount val="5"/>
                <c:pt idx="0">
                  <c:v>100</c:v>
                </c:pt>
                <c:pt idx="1">
                  <c:v>97.945205479452056</c:v>
                </c:pt>
                <c:pt idx="2">
                  <c:v>97.162426614481419</c:v>
                </c:pt>
                <c:pt idx="3">
                  <c:v>95.420743639921724</c:v>
                </c:pt>
                <c:pt idx="4">
                  <c:v>93.463796477495109</c:v>
                </c:pt>
              </c:numCache>
            </c:numRef>
          </c:val>
          <c:smooth val="1"/>
          <c:extLst>
            <c:ext xmlns:c16="http://schemas.microsoft.com/office/drawing/2014/chart" uri="{C3380CC4-5D6E-409C-BE32-E72D297353CC}">
              <c16:uniqueId val="{00000001-5EC0-4DF4-8B2A-6A6D15A6117D}"/>
            </c:ext>
          </c:extLst>
        </c:ser>
        <c:ser>
          <c:idx val="2"/>
          <c:order val="2"/>
          <c:tx>
            <c:strRef>
              <c:f>Macrosettori!$B$109</c:f>
              <c:strCache>
                <c:ptCount val="1"/>
                <c:pt idx="0">
                  <c:v>Servizi</c:v>
                </c:pt>
              </c:strCache>
            </c:strRef>
          </c:tx>
          <c:spPr>
            <a:ln w="28575" cap="rnd">
              <a:solidFill>
                <a:schemeClr val="accent3"/>
              </a:solidFill>
              <a:round/>
            </a:ln>
            <a:effectLst/>
          </c:spPr>
          <c:marker>
            <c:symbol val="none"/>
          </c:marker>
          <c:cat>
            <c:numRef>
              <c:f>Macrosettori!$C$106:$G$106</c:f>
              <c:numCache>
                <c:formatCode>General</c:formatCode>
                <c:ptCount val="5"/>
                <c:pt idx="0">
                  <c:v>2017</c:v>
                </c:pt>
                <c:pt idx="1">
                  <c:v>2018</c:v>
                </c:pt>
                <c:pt idx="2">
                  <c:v>2019</c:v>
                </c:pt>
                <c:pt idx="3">
                  <c:v>2020</c:v>
                </c:pt>
                <c:pt idx="4">
                  <c:v>2021</c:v>
                </c:pt>
              </c:numCache>
            </c:numRef>
          </c:cat>
          <c:val>
            <c:numRef>
              <c:f>Macrosettori!$C$109:$G$109</c:f>
              <c:numCache>
                <c:formatCode>#,##0</c:formatCode>
                <c:ptCount val="5"/>
                <c:pt idx="0">
                  <c:v>100</c:v>
                </c:pt>
                <c:pt idx="1">
                  <c:v>100.04518752824221</c:v>
                </c:pt>
                <c:pt idx="2">
                  <c:v>99.078174423859011</c:v>
                </c:pt>
                <c:pt idx="3">
                  <c:v>98.409399005874377</c:v>
                </c:pt>
                <c:pt idx="4">
                  <c:v>97.849073655671035</c:v>
                </c:pt>
              </c:numCache>
            </c:numRef>
          </c:val>
          <c:smooth val="1"/>
          <c:extLst>
            <c:ext xmlns:c16="http://schemas.microsoft.com/office/drawing/2014/chart" uri="{C3380CC4-5D6E-409C-BE32-E72D297353CC}">
              <c16:uniqueId val="{00000002-5EC0-4DF4-8B2A-6A6D15A6117D}"/>
            </c:ext>
          </c:extLst>
        </c:ser>
        <c:dLbls>
          <c:showLegendKey val="0"/>
          <c:showVal val="0"/>
          <c:showCatName val="0"/>
          <c:showSerName val="0"/>
          <c:showPercent val="0"/>
          <c:showBubbleSize val="0"/>
        </c:dLbls>
        <c:smooth val="0"/>
        <c:axId val="437252568"/>
        <c:axId val="437256504"/>
      </c:lineChart>
      <c:catAx>
        <c:axId val="43725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6504"/>
        <c:crosses val="autoZero"/>
        <c:auto val="1"/>
        <c:lblAlgn val="ctr"/>
        <c:lblOffset val="100"/>
        <c:noMultiLvlLbl val="0"/>
      </c:catAx>
      <c:valAx>
        <c:axId val="437256504"/>
        <c:scaling>
          <c:orientation val="minMax"/>
          <c:min val="9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52568"/>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VERCELLI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Macrosettori!$B$122</c:f>
              <c:strCache>
                <c:ptCount val="1"/>
                <c:pt idx="0">
                  <c:v>Agricoltura</c:v>
                </c:pt>
              </c:strCache>
            </c:strRef>
          </c:tx>
          <c:spPr>
            <a:ln w="28575" cap="rnd">
              <a:solidFill>
                <a:schemeClr val="accent1"/>
              </a:solidFill>
              <a:round/>
            </a:ln>
            <a:effectLst/>
          </c:spPr>
          <c:marker>
            <c:symbol val="none"/>
          </c:marker>
          <c:cat>
            <c:numRef>
              <c:f>Macrosettori!$C$121:$G$121</c:f>
              <c:numCache>
                <c:formatCode>General</c:formatCode>
                <c:ptCount val="5"/>
                <c:pt idx="0">
                  <c:v>2017</c:v>
                </c:pt>
                <c:pt idx="1">
                  <c:v>2018</c:v>
                </c:pt>
                <c:pt idx="2">
                  <c:v>2019</c:v>
                </c:pt>
                <c:pt idx="3">
                  <c:v>2020</c:v>
                </c:pt>
                <c:pt idx="4">
                  <c:v>2021</c:v>
                </c:pt>
              </c:numCache>
            </c:numRef>
          </c:cat>
          <c:val>
            <c:numRef>
              <c:f>Macrosettori!$C$122:$G$122</c:f>
              <c:numCache>
                <c:formatCode>#,##0</c:formatCode>
                <c:ptCount val="5"/>
                <c:pt idx="0">
                  <c:v>100</c:v>
                </c:pt>
                <c:pt idx="1">
                  <c:v>98.530440867739671</c:v>
                </c:pt>
                <c:pt idx="2">
                  <c:v>98.075577326801948</c:v>
                </c:pt>
                <c:pt idx="3">
                  <c:v>97.235829251224644</c:v>
                </c:pt>
                <c:pt idx="4">
                  <c:v>96.116165150454862</c:v>
                </c:pt>
              </c:numCache>
            </c:numRef>
          </c:val>
          <c:smooth val="1"/>
          <c:extLst>
            <c:ext xmlns:c16="http://schemas.microsoft.com/office/drawing/2014/chart" uri="{C3380CC4-5D6E-409C-BE32-E72D297353CC}">
              <c16:uniqueId val="{00000000-2A84-46C7-AE88-8692BA1AEAE7}"/>
            </c:ext>
          </c:extLst>
        </c:ser>
        <c:ser>
          <c:idx val="1"/>
          <c:order val="1"/>
          <c:tx>
            <c:strRef>
              <c:f>Macrosettori!$B$123</c:f>
              <c:strCache>
                <c:ptCount val="1"/>
                <c:pt idx="0">
                  <c:v>Industria</c:v>
                </c:pt>
              </c:strCache>
            </c:strRef>
          </c:tx>
          <c:spPr>
            <a:ln w="28575" cap="rnd">
              <a:solidFill>
                <a:schemeClr val="accent2"/>
              </a:solidFill>
              <a:round/>
            </a:ln>
            <a:effectLst/>
          </c:spPr>
          <c:marker>
            <c:symbol val="none"/>
          </c:marker>
          <c:cat>
            <c:numRef>
              <c:f>Macrosettori!$C$121:$G$121</c:f>
              <c:numCache>
                <c:formatCode>General</c:formatCode>
                <c:ptCount val="5"/>
                <c:pt idx="0">
                  <c:v>2017</c:v>
                </c:pt>
                <c:pt idx="1">
                  <c:v>2018</c:v>
                </c:pt>
                <c:pt idx="2">
                  <c:v>2019</c:v>
                </c:pt>
                <c:pt idx="3">
                  <c:v>2020</c:v>
                </c:pt>
                <c:pt idx="4">
                  <c:v>2021</c:v>
                </c:pt>
              </c:numCache>
            </c:numRef>
          </c:cat>
          <c:val>
            <c:numRef>
              <c:f>Macrosettori!$C$123:$G$123</c:f>
              <c:numCache>
                <c:formatCode>#,##0</c:formatCode>
                <c:ptCount val="5"/>
                <c:pt idx="0">
                  <c:v>100</c:v>
                </c:pt>
                <c:pt idx="1">
                  <c:v>100.3883495145631</c:v>
                </c:pt>
                <c:pt idx="2">
                  <c:v>99.099735216240077</c:v>
                </c:pt>
                <c:pt idx="3">
                  <c:v>99.452780229479259</c:v>
                </c:pt>
                <c:pt idx="4">
                  <c:v>98.746690203000881</c:v>
                </c:pt>
              </c:numCache>
            </c:numRef>
          </c:val>
          <c:smooth val="1"/>
          <c:extLst>
            <c:ext xmlns:c16="http://schemas.microsoft.com/office/drawing/2014/chart" uri="{C3380CC4-5D6E-409C-BE32-E72D297353CC}">
              <c16:uniqueId val="{00000001-2A84-46C7-AE88-8692BA1AEAE7}"/>
            </c:ext>
          </c:extLst>
        </c:ser>
        <c:ser>
          <c:idx val="2"/>
          <c:order val="2"/>
          <c:tx>
            <c:strRef>
              <c:f>Macrosettori!$B$124</c:f>
              <c:strCache>
                <c:ptCount val="1"/>
                <c:pt idx="0">
                  <c:v>Servizi</c:v>
                </c:pt>
              </c:strCache>
            </c:strRef>
          </c:tx>
          <c:spPr>
            <a:ln w="28575" cap="rnd">
              <a:solidFill>
                <a:schemeClr val="accent3"/>
              </a:solidFill>
              <a:round/>
            </a:ln>
            <a:effectLst/>
          </c:spPr>
          <c:marker>
            <c:symbol val="none"/>
          </c:marker>
          <c:cat>
            <c:numRef>
              <c:f>Macrosettori!$C$121:$G$121</c:f>
              <c:numCache>
                <c:formatCode>General</c:formatCode>
                <c:ptCount val="5"/>
                <c:pt idx="0">
                  <c:v>2017</c:v>
                </c:pt>
                <c:pt idx="1">
                  <c:v>2018</c:v>
                </c:pt>
                <c:pt idx="2">
                  <c:v>2019</c:v>
                </c:pt>
                <c:pt idx="3">
                  <c:v>2020</c:v>
                </c:pt>
                <c:pt idx="4">
                  <c:v>2021</c:v>
                </c:pt>
              </c:numCache>
            </c:numRef>
          </c:cat>
          <c:val>
            <c:numRef>
              <c:f>Macrosettori!$C$124:$G$124</c:f>
              <c:numCache>
                <c:formatCode>#,##0</c:formatCode>
                <c:ptCount val="5"/>
                <c:pt idx="0">
                  <c:v>100</c:v>
                </c:pt>
                <c:pt idx="1">
                  <c:v>98.862787415954173</c:v>
                </c:pt>
                <c:pt idx="2">
                  <c:v>97.933095376442267</c:v>
                </c:pt>
                <c:pt idx="3">
                  <c:v>96.239727733045584</c:v>
                </c:pt>
                <c:pt idx="4">
                  <c:v>95.46775130737943</c:v>
                </c:pt>
              </c:numCache>
            </c:numRef>
          </c:val>
          <c:smooth val="1"/>
          <c:extLst>
            <c:ext xmlns:c16="http://schemas.microsoft.com/office/drawing/2014/chart" uri="{C3380CC4-5D6E-409C-BE32-E72D297353CC}">
              <c16:uniqueId val="{00000002-2A84-46C7-AE88-8692BA1AEAE7}"/>
            </c:ext>
          </c:extLst>
        </c:ser>
        <c:dLbls>
          <c:showLegendKey val="0"/>
          <c:showVal val="0"/>
          <c:showCatName val="0"/>
          <c:showSerName val="0"/>
          <c:showPercent val="0"/>
          <c:showBubbleSize val="0"/>
        </c:dLbls>
        <c:smooth val="0"/>
        <c:axId val="225727368"/>
        <c:axId val="225728352"/>
      </c:lineChart>
      <c:catAx>
        <c:axId val="225727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8352"/>
        <c:crosses val="autoZero"/>
        <c:auto val="1"/>
        <c:lblAlgn val="ctr"/>
        <c:lblOffset val="100"/>
        <c:noMultiLvlLbl val="0"/>
      </c:catAx>
      <c:valAx>
        <c:axId val="225728352"/>
        <c:scaling>
          <c:orientation val="minMax"/>
          <c:min val="9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25727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PIEMONTE NORD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Macrosettori!$B$62</c:f>
              <c:strCache>
                <c:ptCount val="1"/>
                <c:pt idx="0">
                  <c:v>Agricoltura</c:v>
                </c:pt>
              </c:strCache>
            </c:strRef>
          </c:tx>
          <c:spPr>
            <a:ln w="28575" cap="rnd">
              <a:solidFill>
                <a:schemeClr val="accent1"/>
              </a:solidFill>
              <a:round/>
            </a:ln>
            <a:effectLst/>
          </c:spPr>
          <c:marker>
            <c:symbol val="none"/>
          </c:marker>
          <c:cat>
            <c:numRef>
              <c:f>Macrosettori!$C$61:$G$61</c:f>
              <c:numCache>
                <c:formatCode>General</c:formatCode>
                <c:ptCount val="5"/>
                <c:pt idx="0">
                  <c:v>2017</c:v>
                </c:pt>
                <c:pt idx="1">
                  <c:v>2018</c:v>
                </c:pt>
                <c:pt idx="2">
                  <c:v>2019</c:v>
                </c:pt>
                <c:pt idx="3">
                  <c:v>2020</c:v>
                </c:pt>
                <c:pt idx="4">
                  <c:v>2021</c:v>
                </c:pt>
              </c:numCache>
            </c:numRef>
          </c:cat>
          <c:val>
            <c:numRef>
              <c:f>Macrosettori!$C$62:$G$62</c:f>
              <c:numCache>
                <c:formatCode>#,##0</c:formatCode>
                <c:ptCount val="5"/>
                <c:pt idx="0">
                  <c:v>100</c:v>
                </c:pt>
                <c:pt idx="1">
                  <c:v>99.120587880978192</c:v>
                </c:pt>
                <c:pt idx="2">
                  <c:v>98.771232381640758</c:v>
                </c:pt>
                <c:pt idx="3">
                  <c:v>97.638838694133227</c:v>
                </c:pt>
                <c:pt idx="4">
                  <c:v>97.385857125647519</c:v>
                </c:pt>
              </c:numCache>
            </c:numRef>
          </c:val>
          <c:smooth val="1"/>
          <c:extLst>
            <c:ext xmlns:c16="http://schemas.microsoft.com/office/drawing/2014/chart" uri="{C3380CC4-5D6E-409C-BE32-E72D297353CC}">
              <c16:uniqueId val="{00000000-4877-441E-84CD-531943684F53}"/>
            </c:ext>
          </c:extLst>
        </c:ser>
        <c:ser>
          <c:idx val="1"/>
          <c:order val="1"/>
          <c:tx>
            <c:strRef>
              <c:f>Macrosettori!$B$63</c:f>
              <c:strCache>
                <c:ptCount val="1"/>
                <c:pt idx="0">
                  <c:v>Industria</c:v>
                </c:pt>
              </c:strCache>
            </c:strRef>
          </c:tx>
          <c:spPr>
            <a:ln w="28575" cap="rnd">
              <a:solidFill>
                <a:schemeClr val="accent2"/>
              </a:solidFill>
              <a:round/>
            </a:ln>
            <a:effectLst/>
          </c:spPr>
          <c:marker>
            <c:symbol val="none"/>
          </c:marker>
          <c:cat>
            <c:numRef>
              <c:f>Macrosettori!$C$61:$G$61</c:f>
              <c:numCache>
                <c:formatCode>General</c:formatCode>
                <c:ptCount val="5"/>
                <c:pt idx="0">
                  <c:v>2017</c:v>
                </c:pt>
                <c:pt idx="1">
                  <c:v>2018</c:v>
                </c:pt>
                <c:pt idx="2">
                  <c:v>2019</c:v>
                </c:pt>
                <c:pt idx="3">
                  <c:v>2020</c:v>
                </c:pt>
                <c:pt idx="4">
                  <c:v>2021</c:v>
                </c:pt>
              </c:numCache>
            </c:numRef>
          </c:cat>
          <c:val>
            <c:numRef>
              <c:f>Macrosettori!$C$63:$G$63</c:f>
              <c:numCache>
                <c:formatCode>#,##0</c:formatCode>
                <c:ptCount val="5"/>
                <c:pt idx="0">
                  <c:v>100</c:v>
                </c:pt>
                <c:pt idx="1">
                  <c:v>98.823183289202703</c:v>
                </c:pt>
                <c:pt idx="2">
                  <c:v>95.904024059363863</c:v>
                </c:pt>
                <c:pt idx="3">
                  <c:v>94.851426890261834</c:v>
                </c:pt>
                <c:pt idx="4">
                  <c:v>93.926318198162861</c:v>
                </c:pt>
              </c:numCache>
            </c:numRef>
          </c:val>
          <c:smooth val="1"/>
          <c:extLst>
            <c:ext xmlns:c16="http://schemas.microsoft.com/office/drawing/2014/chart" uri="{C3380CC4-5D6E-409C-BE32-E72D297353CC}">
              <c16:uniqueId val="{00000001-4877-441E-84CD-531943684F53}"/>
            </c:ext>
          </c:extLst>
        </c:ser>
        <c:ser>
          <c:idx val="2"/>
          <c:order val="2"/>
          <c:tx>
            <c:strRef>
              <c:f>Macrosettori!$B$64</c:f>
              <c:strCache>
                <c:ptCount val="1"/>
                <c:pt idx="0">
                  <c:v>Servizi</c:v>
                </c:pt>
              </c:strCache>
            </c:strRef>
          </c:tx>
          <c:spPr>
            <a:ln w="28575" cap="rnd">
              <a:solidFill>
                <a:schemeClr val="accent3"/>
              </a:solidFill>
              <a:round/>
            </a:ln>
            <a:effectLst/>
          </c:spPr>
          <c:marker>
            <c:symbol val="none"/>
          </c:marker>
          <c:cat>
            <c:numRef>
              <c:f>Macrosettori!$C$61:$G$61</c:f>
              <c:numCache>
                <c:formatCode>General</c:formatCode>
                <c:ptCount val="5"/>
                <c:pt idx="0">
                  <c:v>2017</c:v>
                </c:pt>
                <c:pt idx="1">
                  <c:v>2018</c:v>
                </c:pt>
                <c:pt idx="2">
                  <c:v>2019</c:v>
                </c:pt>
                <c:pt idx="3">
                  <c:v>2020</c:v>
                </c:pt>
                <c:pt idx="4">
                  <c:v>2021</c:v>
                </c:pt>
              </c:numCache>
            </c:numRef>
          </c:cat>
          <c:val>
            <c:numRef>
              <c:f>Macrosettori!$C$64:$G$64</c:f>
              <c:numCache>
                <c:formatCode>#,##0</c:formatCode>
                <c:ptCount val="5"/>
                <c:pt idx="0">
                  <c:v>100</c:v>
                </c:pt>
                <c:pt idx="1">
                  <c:v>99.304865938430993</c:v>
                </c:pt>
                <c:pt idx="2">
                  <c:v>97.829042853869069</c:v>
                </c:pt>
                <c:pt idx="3">
                  <c:v>97.118631120617209</c:v>
                </c:pt>
                <c:pt idx="4">
                  <c:v>96.450996868077311</c:v>
                </c:pt>
              </c:numCache>
            </c:numRef>
          </c:val>
          <c:smooth val="1"/>
          <c:extLst>
            <c:ext xmlns:c16="http://schemas.microsoft.com/office/drawing/2014/chart" uri="{C3380CC4-5D6E-409C-BE32-E72D297353CC}">
              <c16:uniqueId val="{00000002-4877-441E-84CD-531943684F53}"/>
            </c:ext>
          </c:extLst>
        </c:ser>
        <c:dLbls>
          <c:showLegendKey val="0"/>
          <c:showVal val="0"/>
          <c:showCatName val="0"/>
          <c:showSerName val="0"/>
          <c:showPercent val="0"/>
          <c:showBubbleSize val="0"/>
        </c:dLbls>
        <c:smooth val="0"/>
        <c:axId val="592274024"/>
        <c:axId val="592276976"/>
      </c:lineChart>
      <c:catAx>
        <c:axId val="59227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6976"/>
        <c:crosses val="autoZero"/>
        <c:auto val="1"/>
        <c:lblAlgn val="ctr"/>
        <c:lblOffset val="100"/>
        <c:noMultiLvlLbl val="0"/>
      </c:catAx>
      <c:valAx>
        <c:axId val="592276976"/>
        <c:scaling>
          <c:orientation val="minMax"/>
          <c:min val="9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74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BIELLA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Macrosettori!$B$77</c:f>
              <c:strCache>
                <c:ptCount val="1"/>
                <c:pt idx="0">
                  <c:v>Agricoltura</c:v>
                </c:pt>
              </c:strCache>
            </c:strRef>
          </c:tx>
          <c:spPr>
            <a:ln w="28575" cap="rnd">
              <a:solidFill>
                <a:schemeClr val="accent1"/>
              </a:solidFill>
              <a:round/>
            </a:ln>
            <a:effectLst/>
          </c:spPr>
          <c:marker>
            <c:symbol val="none"/>
          </c:marker>
          <c:cat>
            <c:numRef>
              <c:f>Macrosettori!$C$76:$G$76</c:f>
              <c:numCache>
                <c:formatCode>General</c:formatCode>
                <c:ptCount val="5"/>
                <c:pt idx="0">
                  <c:v>2017</c:v>
                </c:pt>
                <c:pt idx="1">
                  <c:v>2018</c:v>
                </c:pt>
                <c:pt idx="2">
                  <c:v>2019</c:v>
                </c:pt>
                <c:pt idx="3">
                  <c:v>2020</c:v>
                </c:pt>
                <c:pt idx="4">
                  <c:v>2021</c:v>
                </c:pt>
              </c:numCache>
            </c:numRef>
          </c:cat>
          <c:val>
            <c:numRef>
              <c:f>Macrosettori!$C$77:$G$77</c:f>
              <c:numCache>
                <c:formatCode>#,##0</c:formatCode>
                <c:ptCount val="5"/>
                <c:pt idx="0">
                  <c:v>100</c:v>
                </c:pt>
                <c:pt idx="1">
                  <c:v>98.264893001735103</c:v>
                </c:pt>
                <c:pt idx="2">
                  <c:v>98.207056101792944</c:v>
                </c:pt>
                <c:pt idx="3">
                  <c:v>97.628687102371316</c:v>
                </c:pt>
                <c:pt idx="4">
                  <c:v>97.281665702718328</c:v>
                </c:pt>
              </c:numCache>
            </c:numRef>
          </c:val>
          <c:smooth val="1"/>
          <c:extLst>
            <c:ext xmlns:c16="http://schemas.microsoft.com/office/drawing/2014/chart" uri="{C3380CC4-5D6E-409C-BE32-E72D297353CC}">
              <c16:uniqueId val="{00000000-5023-4107-AE03-7AB470416041}"/>
            </c:ext>
          </c:extLst>
        </c:ser>
        <c:ser>
          <c:idx val="1"/>
          <c:order val="1"/>
          <c:tx>
            <c:strRef>
              <c:f>Macrosettori!$B$78</c:f>
              <c:strCache>
                <c:ptCount val="1"/>
                <c:pt idx="0">
                  <c:v>Industria</c:v>
                </c:pt>
              </c:strCache>
            </c:strRef>
          </c:tx>
          <c:spPr>
            <a:ln w="28575" cap="rnd">
              <a:solidFill>
                <a:schemeClr val="accent2"/>
              </a:solidFill>
              <a:round/>
            </a:ln>
            <a:effectLst/>
          </c:spPr>
          <c:marker>
            <c:symbol val="none"/>
          </c:marker>
          <c:cat>
            <c:numRef>
              <c:f>Macrosettori!$C$76:$G$76</c:f>
              <c:numCache>
                <c:formatCode>General</c:formatCode>
                <c:ptCount val="5"/>
                <c:pt idx="0">
                  <c:v>2017</c:v>
                </c:pt>
                <c:pt idx="1">
                  <c:v>2018</c:v>
                </c:pt>
                <c:pt idx="2">
                  <c:v>2019</c:v>
                </c:pt>
                <c:pt idx="3">
                  <c:v>2020</c:v>
                </c:pt>
                <c:pt idx="4">
                  <c:v>2021</c:v>
                </c:pt>
              </c:numCache>
            </c:numRef>
          </c:cat>
          <c:val>
            <c:numRef>
              <c:f>Macrosettori!$C$78:$G$78</c:f>
              <c:numCache>
                <c:formatCode>#,##0</c:formatCode>
                <c:ptCount val="5"/>
                <c:pt idx="0">
                  <c:v>100</c:v>
                </c:pt>
                <c:pt idx="1">
                  <c:v>97.539975399753999</c:v>
                </c:pt>
                <c:pt idx="2">
                  <c:v>94.423944239442392</c:v>
                </c:pt>
                <c:pt idx="3">
                  <c:v>93.070930709307092</c:v>
                </c:pt>
                <c:pt idx="4">
                  <c:v>90.542572092387587</c:v>
                </c:pt>
              </c:numCache>
            </c:numRef>
          </c:val>
          <c:smooth val="1"/>
          <c:extLst>
            <c:ext xmlns:c16="http://schemas.microsoft.com/office/drawing/2014/chart" uri="{C3380CC4-5D6E-409C-BE32-E72D297353CC}">
              <c16:uniqueId val="{00000001-5023-4107-AE03-7AB470416041}"/>
            </c:ext>
          </c:extLst>
        </c:ser>
        <c:ser>
          <c:idx val="2"/>
          <c:order val="2"/>
          <c:tx>
            <c:strRef>
              <c:f>Macrosettori!$B$79</c:f>
              <c:strCache>
                <c:ptCount val="1"/>
                <c:pt idx="0">
                  <c:v>Servizi</c:v>
                </c:pt>
              </c:strCache>
            </c:strRef>
          </c:tx>
          <c:spPr>
            <a:ln w="28575" cap="rnd">
              <a:solidFill>
                <a:schemeClr val="accent3"/>
              </a:solidFill>
              <a:round/>
            </a:ln>
            <a:effectLst/>
          </c:spPr>
          <c:marker>
            <c:symbol val="none"/>
          </c:marker>
          <c:cat>
            <c:numRef>
              <c:f>Macrosettori!$C$76:$G$76</c:f>
              <c:numCache>
                <c:formatCode>General</c:formatCode>
                <c:ptCount val="5"/>
                <c:pt idx="0">
                  <c:v>2017</c:v>
                </c:pt>
                <c:pt idx="1">
                  <c:v>2018</c:v>
                </c:pt>
                <c:pt idx="2">
                  <c:v>2019</c:v>
                </c:pt>
                <c:pt idx="3">
                  <c:v>2020</c:v>
                </c:pt>
                <c:pt idx="4">
                  <c:v>2021</c:v>
                </c:pt>
              </c:numCache>
            </c:numRef>
          </c:cat>
          <c:val>
            <c:numRef>
              <c:f>Macrosettori!$C$79:$G$79</c:f>
              <c:numCache>
                <c:formatCode>#,##0</c:formatCode>
                <c:ptCount val="5"/>
                <c:pt idx="0">
                  <c:v>100</c:v>
                </c:pt>
                <c:pt idx="1">
                  <c:v>98.97861665272967</c:v>
                </c:pt>
                <c:pt idx="2">
                  <c:v>97.258392067853308</c:v>
                </c:pt>
                <c:pt idx="3">
                  <c:v>96.601361844463028</c:v>
                </c:pt>
                <c:pt idx="4">
                  <c:v>95.382869430175603</c:v>
                </c:pt>
              </c:numCache>
            </c:numRef>
          </c:val>
          <c:smooth val="1"/>
          <c:extLst>
            <c:ext xmlns:c16="http://schemas.microsoft.com/office/drawing/2014/chart" uri="{C3380CC4-5D6E-409C-BE32-E72D297353CC}">
              <c16:uniqueId val="{00000002-5023-4107-AE03-7AB470416041}"/>
            </c:ext>
          </c:extLst>
        </c:ser>
        <c:dLbls>
          <c:showLegendKey val="0"/>
          <c:showVal val="0"/>
          <c:showCatName val="0"/>
          <c:showSerName val="0"/>
          <c:showPercent val="0"/>
          <c:showBubbleSize val="0"/>
        </c:dLbls>
        <c:smooth val="0"/>
        <c:axId val="592287144"/>
        <c:axId val="592289440"/>
      </c:lineChart>
      <c:catAx>
        <c:axId val="59228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9440"/>
        <c:crosses val="autoZero"/>
        <c:auto val="1"/>
        <c:lblAlgn val="ctr"/>
        <c:lblOffset val="100"/>
        <c:noMultiLvlLbl val="0"/>
      </c:catAx>
      <c:valAx>
        <c:axId val="59228944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92287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US" b="0">
                <a:latin typeface="+mj-lt"/>
              </a:rPr>
              <a:t>PIEMONTE</a:t>
            </a:r>
            <a:r>
              <a:rPr lang="en-US" b="0" baseline="0">
                <a:latin typeface="+mj-lt"/>
              </a:rPr>
              <a:t> NORD</a:t>
            </a:r>
            <a:endParaRPr lang="en-US" b="0">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it-IT"/>
        </a:p>
      </c:txPr>
    </c:title>
    <c:autoTitleDeleted val="0"/>
    <c:plotArea>
      <c:layout>
        <c:manualLayout>
          <c:layoutTarget val="inner"/>
          <c:xMode val="edge"/>
          <c:yMode val="edge"/>
          <c:x val="0.23297087864016996"/>
          <c:y val="0.3192563429571304"/>
          <c:w val="0.52982543848685582"/>
          <c:h val="0.57949657334499849"/>
        </c:manualLayout>
      </c:layout>
      <c:pieChart>
        <c:varyColors val="1"/>
        <c:ser>
          <c:idx val="0"/>
          <c:order val="0"/>
          <c:tx>
            <c:strRef>
              <c:f>Settori!$V$10</c:f>
              <c:strCache>
                <c:ptCount val="1"/>
                <c:pt idx="0">
                  <c:v>Piemonte Nord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B-4F66-BA6A-AB3DBFC33B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B-4F66-BA6A-AB3DBFC33B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B-4F66-BA6A-AB3DBFC33B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8B-4F66-BA6A-AB3DBFC33B20}"/>
              </c:ext>
            </c:extLst>
          </c:dPt>
          <c:dLbls>
            <c:dLbl>
              <c:idx val="0"/>
              <c:layout>
                <c:manualLayout>
                  <c:x val="-1.5254816552186296E-2"/>
                  <c:y val="-8.3234908136482939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68B-4F66-BA6A-AB3DBFC33B20}"/>
                </c:ext>
              </c:extLst>
            </c:dLbl>
            <c:dLbl>
              <c:idx val="1"/>
              <c:layout>
                <c:manualLayout>
                  <c:x val="2.0583012229854144E-2"/>
                  <c:y val="1.783751640419947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68B-4F66-BA6A-AB3DBFC33B20}"/>
                </c:ext>
              </c:extLst>
            </c:dLbl>
            <c:dLbl>
              <c:idx val="2"/>
              <c:layout>
                <c:manualLayout>
                  <c:x val="-2.3150723180878985E-3"/>
                  <c:y val="1.700992454068231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68B-4F66-BA6A-AB3DBFC33B20}"/>
                </c:ext>
              </c:extLst>
            </c:dLbl>
            <c:dLbl>
              <c:idx val="3"/>
              <c:layout>
                <c:manualLayout>
                  <c:x val="-8.5073699120943216E-2"/>
                  <c:y val="7.743875765529309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68B-4F66-BA6A-AB3DBFC33B2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Settori!$W$9:$Z$9</c:f>
              <c:strCache>
                <c:ptCount val="3"/>
                <c:pt idx="0">
                  <c:v>Commercio</c:v>
                </c:pt>
                <c:pt idx="1">
                  <c:v>Turismo</c:v>
                </c:pt>
                <c:pt idx="2">
                  <c:v>Servizi</c:v>
                </c:pt>
              </c:strCache>
            </c:strRef>
          </c:cat>
          <c:val>
            <c:numRef>
              <c:f>Settori!$W$10:$Z$10</c:f>
              <c:numCache>
                <c:formatCode>#,##0</c:formatCode>
                <c:ptCount val="4"/>
                <c:pt idx="0">
                  <c:v>22351</c:v>
                </c:pt>
                <c:pt idx="1">
                  <c:v>9954</c:v>
                </c:pt>
                <c:pt idx="2">
                  <c:v>30827</c:v>
                </c:pt>
              </c:numCache>
            </c:numRef>
          </c:val>
          <c:extLst>
            <c:ext xmlns:c16="http://schemas.microsoft.com/office/drawing/2014/chart" uri="{C3380CC4-5D6E-409C-BE32-E72D297353CC}">
              <c16:uniqueId val="{00000008-C68B-4F66-BA6A-AB3DBFC33B20}"/>
            </c:ext>
          </c:extLst>
        </c:ser>
        <c:dLbls>
          <c:showLegendKey val="0"/>
          <c:showVal val="0"/>
          <c:showCatName val="0"/>
          <c:showSerName val="0"/>
          <c:showPercent val="0"/>
          <c:showBubbleSize val="0"/>
          <c:showLeaderLines val="0"/>
        </c:dLbls>
        <c:firstSliceAng val="20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REGIONE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Settori!$B$46</c:f>
              <c:strCache>
                <c:ptCount val="1"/>
                <c:pt idx="0">
                  <c:v>Commercio</c:v>
                </c:pt>
              </c:strCache>
            </c:strRef>
          </c:tx>
          <c:spPr>
            <a:ln w="28575" cap="rnd">
              <a:solidFill>
                <a:schemeClr val="accent1"/>
              </a:solidFill>
              <a:round/>
            </a:ln>
            <a:effectLst/>
          </c:spPr>
          <c:marker>
            <c:symbol val="none"/>
          </c:marker>
          <c:cat>
            <c:numRef>
              <c:f>Settori!$C$45:$G$45</c:f>
              <c:numCache>
                <c:formatCode>General</c:formatCode>
                <c:ptCount val="5"/>
                <c:pt idx="0">
                  <c:v>2017</c:v>
                </c:pt>
                <c:pt idx="1">
                  <c:v>2018</c:v>
                </c:pt>
                <c:pt idx="2">
                  <c:v>2019</c:v>
                </c:pt>
                <c:pt idx="3">
                  <c:v>2020</c:v>
                </c:pt>
                <c:pt idx="4">
                  <c:v>2021</c:v>
                </c:pt>
              </c:numCache>
            </c:numRef>
          </c:cat>
          <c:val>
            <c:numRef>
              <c:f>Settori!$C$46:$G$46</c:f>
              <c:numCache>
                <c:formatCode>#,##0</c:formatCode>
                <c:ptCount val="5"/>
                <c:pt idx="0">
                  <c:v>100</c:v>
                </c:pt>
                <c:pt idx="1">
                  <c:v>98.463974663499613</c:v>
                </c:pt>
                <c:pt idx="2">
                  <c:v>95.882064623157262</c:v>
                </c:pt>
                <c:pt idx="3">
                  <c:v>94.631074916110549</c:v>
                </c:pt>
                <c:pt idx="4">
                  <c:v>94.251027410172298</c:v>
                </c:pt>
              </c:numCache>
            </c:numRef>
          </c:val>
          <c:smooth val="1"/>
          <c:extLst>
            <c:ext xmlns:c16="http://schemas.microsoft.com/office/drawing/2014/chart" uri="{C3380CC4-5D6E-409C-BE32-E72D297353CC}">
              <c16:uniqueId val="{00000000-100D-471B-A742-7C97C96E9DD5}"/>
            </c:ext>
          </c:extLst>
        </c:ser>
        <c:ser>
          <c:idx val="1"/>
          <c:order val="1"/>
          <c:tx>
            <c:strRef>
              <c:f>Settori!$B$47</c:f>
              <c:strCache>
                <c:ptCount val="1"/>
                <c:pt idx="0">
                  <c:v>Turismo</c:v>
                </c:pt>
              </c:strCache>
            </c:strRef>
          </c:tx>
          <c:spPr>
            <a:ln w="28575" cap="rnd">
              <a:solidFill>
                <a:schemeClr val="accent2"/>
              </a:solidFill>
              <a:round/>
            </a:ln>
            <a:effectLst/>
          </c:spPr>
          <c:marker>
            <c:symbol val="none"/>
          </c:marker>
          <c:cat>
            <c:numRef>
              <c:f>Settori!$C$45:$G$45</c:f>
              <c:numCache>
                <c:formatCode>General</c:formatCode>
                <c:ptCount val="5"/>
                <c:pt idx="0">
                  <c:v>2017</c:v>
                </c:pt>
                <c:pt idx="1">
                  <c:v>2018</c:v>
                </c:pt>
                <c:pt idx="2">
                  <c:v>2019</c:v>
                </c:pt>
                <c:pt idx="3">
                  <c:v>2020</c:v>
                </c:pt>
                <c:pt idx="4">
                  <c:v>2021</c:v>
                </c:pt>
              </c:numCache>
            </c:numRef>
          </c:cat>
          <c:val>
            <c:numRef>
              <c:f>Settori!$C$47:$G$47</c:f>
              <c:numCache>
                <c:formatCode>#,##0</c:formatCode>
                <c:ptCount val="5"/>
                <c:pt idx="0">
                  <c:v>100</c:v>
                </c:pt>
                <c:pt idx="1">
                  <c:v>99.519515956815752</c:v>
                </c:pt>
                <c:pt idx="2">
                  <c:v>98.845256455886414</c:v>
                </c:pt>
                <c:pt idx="3">
                  <c:v>98.886779768260368</c:v>
                </c:pt>
                <c:pt idx="4">
                  <c:v>98.613912286945862</c:v>
                </c:pt>
              </c:numCache>
            </c:numRef>
          </c:val>
          <c:smooth val="1"/>
          <c:extLst>
            <c:ext xmlns:c16="http://schemas.microsoft.com/office/drawing/2014/chart" uri="{C3380CC4-5D6E-409C-BE32-E72D297353CC}">
              <c16:uniqueId val="{00000001-100D-471B-A742-7C97C96E9DD5}"/>
            </c:ext>
          </c:extLst>
        </c:ser>
        <c:ser>
          <c:idx val="2"/>
          <c:order val="2"/>
          <c:tx>
            <c:strRef>
              <c:f>Settori!$B$48</c:f>
              <c:strCache>
                <c:ptCount val="1"/>
                <c:pt idx="0">
                  <c:v>Servizi</c:v>
                </c:pt>
              </c:strCache>
            </c:strRef>
          </c:tx>
          <c:spPr>
            <a:ln w="28575" cap="rnd">
              <a:solidFill>
                <a:schemeClr val="accent3"/>
              </a:solidFill>
              <a:round/>
            </a:ln>
            <a:effectLst/>
          </c:spPr>
          <c:marker>
            <c:symbol val="none"/>
          </c:marker>
          <c:cat>
            <c:numRef>
              <c:f>Settori!$C$45:$G$45</c:f>
              <c:numCache>
                <c:formatCode>General</c:formatCode>
                <c:ptCount val="5"/>
                <c:pt idx="0">
                  <c:v>2017</c:v>
                </c:pt>
                <c:pt idx="1">
                  <c:v>2018</c:v>
                </c:pt>
                <c:pt idx="2">
                  <c:v>2019</c:v>
                </c:pt>
                <c:pt idx="3">
                  <c:v>2020</c:v>
                </c:pt>
                <c:pt idx="4">
                  <c:v>2021</c:v>
                </c:pt>
              </c:numCache>
            </c:numRef>
          </c:cat>
          <c:val>
            <c:numRef>
              <c:f>Settori!$C$48:$G$48</c:f>
              <c:numCache>
                <c:formatCode>#,##0</c:formatCode>
                <c:ptCount val="5"/>
                <c:pt idx="0">
                  <c:v>100</c:v>
                </c:pt>
                <c:pt idx="1">
                  <c:v>100.34504375216949</c:v>
                </c:pt>
                <c:pt idx="2">
                  <c:v>100.52222838166192</c:v>
                </c:pt>
                <c:pt idx="3">
                  <c:v>101.12631398981446</c:v>
                </c:pt>
                <c:pt idx="4">
                  <c:v>102.13709531186048</c:v>
                </c:pt>
              </c:numCache>
            </c:numRef>
          </c:val>
          <c:smooth val="1"/>
          <c:extLst>
            <c:ext xmlns:c16="http://schemas.microsoft.com/office/drawing/2014/chart" uri="{C3380CC4-5D6E-409C-BE32-E72D297353CC}">
              <c16:uniqueId val="{00000002-100D-471B-A742-7C97C96E9DD5}"/>
            </c:ext>
          </c:extLst>
        </c:ser>
        <c:dLbls>
          <c:showLegendKey val="0"/>
          <c:showVal val="0"/>
          <c:showCatName val="0"/>
          <c:showSerName val="0"/>
          <c:showPercent val="0"/>
          <c:showBubbleSize val="0"/>
        </c:dLbls>
        <c:smooth val="0"/>
        <c:axId val="437230592"/>
        <c:axId val="437230920"/>
      </c:lineChart>
      <c:catAx>
        <c:axId val="43723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920"/>
        <c:crosses val="autoZero"/>
        <c:auto val="1"/>
        <c:lblAlgn val="ctr"/>
        <c:lblOffset val="100"/>
        <c:noMultiLvlLbl val="0"/>
      </c:catAx>
      <c:valAx>
        <c:axId val="437230920"/>
        <c:scaling>
          <c:orientation val="minMax"/>
          <c:max val="104"/>
          <c:min val="9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3723059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12</xdr:col>
      <xdr:colOff>476249</xdr:colOff>
      <xdr:row>5</xdr:row>
      <xdr:rowOff>76200</xdr:rowOff>
    </xdr:from>
    <xdr:to>
      <xdr:col>19</xdr:col>
      <xdr:colOff>657224</xdr:colOff>
      <xdr:row>16</xdr:row>
      <xdr:rowOff>28575</xdr:rowOff>
    </xdr:to>
    <xdr:graphicFrame macro="">
      <xdr:nvGraphicFramePr>
        <xdr:cNvPr id="2" name="Gra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552449</xdr:colOff>
      <xdr:row>37</xdr:row>
      <xdr:rowOff>9525</xdr:rowOff>
    </xdr:from>
    <xdr:to>
      <xdr:col>20</xdr:col>
      <xdr:colOff>9524</xdr:colOff>
      <xdr:row>48</xdr:row>
      <xdr:rowOff>180974</xdr:rowOff>
    </xdr:to>
    <xdr:graphicFrame macro="">
      <xdr:nvGraphicFramePr>
        <xdr:cNvPr id="3" name="Gra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552450</xdr:colOff>
      <xdr:row>81</xdr:row>
      <xdr:rowOff>285750</xdr:rowOff>
    </xdr:from>
    <xdr:to>
      <xdr:col>20</xdr:col>
      <xdr:colOff>9525</xdr:colOff>
      <xdr:row>93</xdr:row>
      <xdr:rowOff>161924</xdr:rowOff>
    </xdr:to>
    <xdr:graphicFrame macro="">
      <xdr:nvGraphicFramePr>
        <xdr:cNvPr id="4" name="Gra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552450</xdr:colOff>
      <xdr:row>96</xdr:row>
      <xdr:rowOff>295275</xdr:rowOff>
    </xdr:from>
    <xdr:to>
      <xdr:col>20</xdr:col>
      <xdr:colOff>0</xdr:colOff>
      <xdr:row>109</xdr:row>
      <xdr:rowOff>9525</xdr:rowOff>
    </xdr:to>
    <xdr:graphicFrame macro="">
      <xdr:nvGraphicFramePr>
        <xdr:cNvPr id="5" name="Gra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552448</xdr:colOff>
      <xdr:row>112</xdr:row>
      <xdr:rowOff>0</xdr:rowOff>
    </xdr:from>
    <xdr:to>
      <xdr:col>19</xdr:col>
      <xdr:colOff>666749</xdr:colOff>
      <xdr:row>124</xdr:row>
      <xdr:rowOff>9524</xdr:rowOff>
    </xdr:to>
    <xdr:graphicFrame macro="">
      <xdr:nvGraphicFramePr>
        <xdr:cNvPr id="6" name="Grafico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547687</xdr:colOff>
      <xdr:row>51</xdr:row>
      <xdr:rowOff>285750</xdr:rowOff>
    </xdr:from>
    <xdr:to>
      <xdr:col>20</xdr:col>
      <xdr:colOff>0</xdr:colOff>
      <xdr:row>64</xdr:row>
      <xdr:rowOff>28575</xdr:rowOff>
    </xdr:to>
    <xdr:graphicFrame macro="">
      <xdr:nvGraphicFramePr>
        <xdr:cNvPr id="7" name="Grafico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542925</xdr:colOff>
      <xdr:row>66</xdr:row>
      <xdr:rowOff>266700</xdr:rowOff>
    </xdr:from>
    <xdr:to>
      <xdr:col>20</xdr:col>
      <xdr:colOff>1</xdr:colOff>
      <xdr:row>79</xdr:row>
      <xdr:rowOff>0</xdr:rowOff>
    </xdr:to>
    <xdr:graphicFrame macro="">
      <xdr:nvGraphicFramePr>
        <xdr:cNvPr id="8" name="Grafico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476249</xdr:colOff>
      <xdr:row>5</xdr:row>
      <xdr:rowOff>76200</xdr:rowOff>
    </xdr:from>
    <xdr:to>
      <xdr:col>19</xdr:col>
      <xdr:colOff>657224</xdr:colOff>
      <xdr:row>16</xdr:row>
      <xdr:rowOff>28575</xdr:rowOff>
    </xdr:to>
    <xdr:graphicFrame macro="">
      <xdr:nvGraphicFramePr>
        <xdr:cNvPr id="2" name="Gra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552449</xdr:colOff>
      <xdr:row>37</xdr:row>
      <xdr:rowOff>9525</xdr:rowOff>
    </xdr:from>
    <xdr:to>
      <xdr:col>20</xdr:col>
      <xdr:colOff>9524</xdr:colOff>
      <xdr:row>47</xdr:row>
      <xdr:rowOff>180974</xdr:rowOff>
    </xdr:to>
    <xdr:graphicFrame macro="">
      <xdr:nvGraphicFramePr>
        <xdr:cNvPr id="3" name="Gra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552450</xdr:colOff>
      <xdr:row>78</xdr:row>
      <xdr:rowOff>285750</xdr:rowOff>
    </xdr:from>
    <xdr:to>
      <xdr:col>20</xdr:col>
      <xdr:colOff>9525</xdr:colOff>
      <xdr:row>89</xdr:row>
      <xdr:rowOff>161924</xdr:rowOff>
    </xdr:to>
    <xdr:graphicFrame macro="">
      <xdr:nvGraphicFramePr>
        <xdr:cNvPr id="4" name="Gra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552450</xdr:colOff>
      <xdr:row>92</xdr:row>
      <xdr:rowOff>295275</xdr:rowOff>
    </xdr:from>
    <xdr:to>
      <xdr:col>20</xdr:col>
      <xdr:colOff>0</xdr:colOff>
      <xdr:row>104</xdr:row>
      <xdr:rowOff>9525</xdr:rowOff>
    </xdr:to>
    <xdr:graphicFrame macro="">
      <xdr:nvGraphicFramePr>
        <xdr:cNvPr id="5" name="Gra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552448</xdr:colOff>
      <xdr:row>107</xdr:row>
      <xdr:rowOff>0</xdr:rowOff>
    </xdr:from>
    <xdr:to>
      <xdr:col>19</xdr:col>
      <xdr:colOff>666749</xdr:colOff>
      <xdr:row>118</xdr:row>
      <xdr:rowOff>9524</xdr:rowOff>
    </xdr:to>
    <xdr:graphicFrame macro="">
      <xdr:nvGraphicFramePr>
        <xdr:cNvPr id="6" name="Gra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547687</xdr:colOff>
      <xdr:row>50</xdr:row>
      <xdr:rowOff>285750</xdr:rowOff>
    </xdr:from>
    <xdr:to>
      <xdr:col>20</xdr:col>
      <xdr:colOff>0</xdr:colOff>
      <xdr:row>62</xdr:row>
      <xdr:rowOff>28575</xdr:rowOff>
    </xdr:to>
    <xdr:graphicFrame macro="">
      <xdr:nvGraphicFramePr>
        <xdr:cNvPr id="7" name="Gra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542925</xdr:colOff>
      <xdr:row>64</xdr:row>
      <xdr:rowOff>266700</xdr:rowOff>
    </xdr:from>
    <xdr:to>
      <xdr:col>20</xdr:col>
      <xdr:colOff>1</xdr:colOff>
      <xdr:row>76</xdr:row>
      <xdr:rowOff>0</xdr:rowOff>
    </xdr:to>
    <xdr:graphicFrame macro="">
      <xdr:nvGraphicFramePr>
        <xdr:cNvPr id="8" name="Gra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476249</xdr:colOff>
      <xdr:row>5</xdr:row>
      <xdr:rowOff>76200</xdr:rowOff>
    </xdr:from>
    <xdr:to>
      <xdr:col>19</xdr:col>
      <xdr:colOff>657224</xdr:colOff>
      <xdr:row>16</xdr:row>
      <xdr:rowOff>28575</xdr:rowOff>
    </xdr:to>
    <xdr:graphicFrame macro="">
      <xdr:nvGraphicFramePr>
        <xdr:cNvPr id="3" name="Gra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552449</xdr:colOff>
      <xdr:row>37</xdr:row>
      <xdr:rowOff>9525</xdr:rowOff>
    </xdr:from>
    <xdr:to>
      <xdr:col>20</xdr:col>
      <xdr:colOff>9524</xdr:colOff>
      <xdr:row>48</xdr:row>
      <xdr:rowOff>180974</xdr:rowOff>
    </xdr:to>
    <xdr:graphicFrame macro="">
      <xdr:nvGraphicFramePr>
        <xdr:cNvPr id="62" name="Grafico 61">
          <a:extLst>
            <a:ext uri="{FF2B5EF4-FFF2-40B4-BE49-F238E27FC236}">
              <a16:creationId xmlns:a16="http://schemas.microsoft.com/office/drawing/2014/main" id="{00000000-0008-0000-03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552450</xdr:colOff>
      <xdr:row>81</xdr:row>
      <xdr:rowOff>285750</xdr:rowOff>
    </xdr:from>
    <xdr:to>
      <xdr:col>20</xdr:col>
      <xdr:colOff>9525</xdr:colOff>
      <xdr:row>93</xdr:row>
      <xdr:rowOff>161924</xdr:rowOff>
    </xdr:to>
    <xdr:graphicFrame macro="">
      <xdr:nvGraphicFramePr>
        <xdr:cNvPr id="63" name="Grafico 62">
          <a:extLst>
            <a:ext uri="{FF2B5EF4-FFF2-40B4-BE49-F238E27FC236}">
              <a16:creationId xmlns:a16="http://schemas.microsoft.com/office/drawing/2014/main" id="{00000000-0008-0000-03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552450</xdr:colOff>
      <xdr:row>96</xdr:row>
      <xdr:rowOff>295275</xdr:rowOff>
    </xdr:from>
    <xdr:to>
      <xdr:col>20</xdr:col>
      <xdr:colOff>0</xdr:colOff>
      <xdr:row>109</xdr:row>
      <xdr:rowOff>9525</xdr:rowOff>
    </xdr:to>
    <xdr:graphicFrame macro="">
      <xdr:nvGraphicFramePr>
        <xdr:cNvPr id="64" name="Grafico 63">
          <a:extLst>
            <a:ext uri="{FF2B5EF4-FFF2-40B4-BE49-F238E27FC236}">
              <a16:creationId xmlns:a16="http://schemas.microsoft.com/office/drawing/2014/main" id="{00000000-0008-0000-03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552448</xdr:colOff>
      <xdr:row>112</xdr:row>
      <xdr:rowOff>0</xdr:rowOff>
    </xdr:from>
    <xdr:to>
      <xdr:col>19</xdr:col>
      <xdr:colOff>666749</xdr:colOff>
      <xdr:row>124</xdr:row>
      <xdr:rowOff>9524</xdr:rowOff>
    </xdr:to>
    <xdr:graphicFrame macro="">
      <xdr:nvGraphicFramePr>
        <xdr:cNvPr id="65" name="Grafico 64">
          <a:extLst>
            <a:ext uri="{FF2B5EF4-FFF2-40B4-BE49-F238E27FC236}">
              <a16:creationId xmlns:a16="http://schemas.microsoft.com/office/drawing/2014/main" id="{00000000-0008-0000-03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547687</xdr:colOff>
      <xdr:row>51</xdr:row>
      <xdr:rowOff>285750</xdr:rowOff>
    </xdr:from>
    <xdr:to>
      <xdr:col>20</xdr:col>
      <xdr:colOff>0</xdr:colOff>
      <xdr:row>64</xdr:row>
      <xdr:rowOff>28575</xdr:rowOff>
    </xdr:to>
    <xdr:graphicFrame macro="">
      <xdr:nvGraphicFramePr>
        <xdr:cNvPr id="10" name="Grafico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542925</xdr:colOff>
      <xdr:row>66</xdr:row>
      <xdr:rowOff>266700</xdr:rowOff>
    </xdr:from>
    <xdr:to>
      <xdr:col>20</xdr:col>
      <xdr:colOff>1</xdr:colOff>
      <xdr:row>79</xdr:row>
      <xdr:rowOff>0</xdr:rowOff>
    </xdr:to>
    <xdr:graphicFrame macro="">
      <xdr:nvGraphicFramePr>
        <xdr:cNvPr id="11" name="Grafico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Piemonte%20Nord/OUTLOOK%20TERZIARIO_Anno%202021/Elaborazioni%20Anno%202021/PN2021%20-%20Imprenditori/Imprenditori%20-%20FILE%20ORIG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ZIARIO"/>
      <sheetName val="Macrosettori"/>
      <sheetName val="Settori"/>
      <sheetName val="Classe età"/>
      <sheetName val="Delegazioni"/>
    </sheetNames>
    <sheetDataSet>
      <sheetData sheetId="0"/>
      <sheetData sheetId="1">
        <row r="7">
          <cell r="C7">
            <v>63900</v>
          </cell>
          <cell r="D7">
            <v>63337</v>
          </cell>
          <cell r="E7">
            <v>62695</v>
          </cell>
          <cell r="F7">
            <v>61972</v>
          </cell>
          <cell r="G7">
            <v>61847</v>
          </cell>
        </row>
        <row r="8">
          <cell r="C8">
            <v>155599</v>
          </cell>
          <cell r="D8">
            <v>153251</v>
          </cell>
          <cell r="E8">
            <v>150580</v>
          </cell>
          <cell r="F8">
            <v>149794</v>
          </cell>
          <cell r="G8">
            <v>150734</v>
          </cell>
        </row>
        <row r="9">
          <cell r="C9">
            <v>376208</v>
          </cell>
          <cell r="D9">
            <v>374594</v>
          </cell>
          <cell r="E9">
            <v>371171</v>
          </cell>
          <cell r="F9">
            <v>370699</v>
          </cell>
          <cell r="G9">
            <v>372008</v>
          </cell>
        </row>
        <row r="10">
          <cell r="C10">
            <v>179</v>
          </cell>
          <cell r="D10">
            <v>231</v>
          </cell>
          <cell r="E10">
            <v>233</v>
          </cell>
          <cell r="F10">
            <v>208</v>
          </cell>
          <cell r="G10">
            <v>313</v>
          </cell>
        </row>
        <row r="17">
          <cell r="C17">
            <v>1729</v>
          </cell>
          <cell r="D17">
            <v>1699</v>
          </cell>
          <cell r="E17">
            <v>1698</v>
          </cell>
          <cell r="F17">
            <v>1688</v>
          </cell>
          <cell r="G17">
            <v>1682</v>
          </cell>
        </row>
        <row r="18">
          <cell r="C18">
            <v>7317</v>
          </cell>
          <cell r="D18">
            <v>7137</v>
          </cell>
          <cell r="E18">
            <v>6909</v>
          </cell>
          <cell r="F18">
            <v>6810</v>
          </cell>
          <cell r="G18">
            <v>6625</v>
          </cell>
        </row>
        <row r="19">
          <cell r="C19">
            <v>16742</v>
          </cell>
          <cell r="D19">
            <v>16571</v>
          </cell>
          <cell r="E19">
            <v>16283</v>
          </cell>
          <cell r="F19">
            <v>16173</v>
          </cell>
          <cell r="G19">
            <v>15969</v>
          </cell>
        </row>
        <row r="20">
          <cell r="C20">
            <v>2</v>
          </cell>
          <cell r="D20">
            <v>21</v>
          </cell>
          <cell r="E20">
            <v>5</v>
          </cell>
          <cell r="F20">
            <v>5</v>
          </cell>
          <cell r="G20">
            <v>3</v>
          </cell>
        </row>
        <row r="27">
          <cell r="C27">
            <v>2864</v>
          </cell>
          <cell r="D27">
            <v>2846</v>
          </cell>
          <cell r="E27">
            <v>2852</v>
          </cell>
          <cell r="F27">
            <v>2803</v>
          </cell>
          <cell r="G27">
            <v>2826</v>
          </cell>
        </row>
        <row r="28">
          <cell r="C28">
            <v>12499</v>
          </cell>
          <cell r="D28">
            <v>12402</v>
          </cell>
          <cell r="E28">
            <v>11850</v>
          </cell>
          <cell r="F28">
            <v>11696</v>
          </cell>
          <cell r="G28">
            <v>11738</v>
          </cell>
        </row>
        <row r="29">
          <cell r="C29">
            <v>25601</v>
          </cell>
          <cell r="D29">
            <v>25449</v>
          </cell>
          <cell r="E29">
            <v>24990</v>
          </cell>
          <cell r="F29">
            <v>24913</v>
          </cell>
          <cell r="G29">
            <v>24835</v>
          </cell>
        </row>
        <row r="30">
          <cell r="C30">
            <v>22</v>
          </cell>
          <cell r="D30">
            <v>14</v>
          </cell>
          <cell r="E30">
            <v>14</v>
          </cell>
          <cell r="F30">
            <v>6</v>
          </cell>
          <cell r="G30">
            <v>6</v>
          </cell>
        </row>
        <row r="37">
          <cell r="C37">
            <v>850</v>
          </cell>
          <cell r="D37">
            <v>867</v>
          </cell>
          <cell r="E37">
            <v>846</v>
          </cell>
          <cell r="F37">
            <v>835</v>
          </cell>
          <cell r="G37">
            <v>829</v>
          </cell>
        </row>
        <row r="38">
          <cell r="C38">
            <v>5110</v>
          </cell>
          <cell r="D38">
            <v>5005</v>
          </cell>
          <cell r="E38">
            <v>4965</v>
          </cell>
          <cell r="F38">
            <v>4876</v>
          </cell>
          <cell r="G38">
            <v>4776</v>
          </cell>
        </row>
        <row r="39">
          <cell r="C39">
            <v>11065</v>
          </cell>
          <cell r="D39">
            <v>11070</v>
          </cell>
          <cell r="E39">
            <v>10963</v>
          </cell>
          <cell r="F39">
            <v>10889</v>
          </cell>
          <cell r="G39">
            <v>10827</v>
          </cell>
        </row>
        <row r="40">
          <cell r="C40">
            <v>1</v>
          </cell>
          <cell r="D40">
            <v>8</v>
          </cell>
          <cell r="E40">
            <v>1</v>
          </cell>
          <cell r="F40">
            <v>2</v>
          </cell>
          <cell r="G40">
            <v>2</v>
          </cell>
        </row>
        <row r="47">
          <cell r="C47">
            <v>2858</v>
          </cell>
          <cell r="D47">
            <v>2816</v>
          </cell>
          <cell r="E47">
            <v>2803</v>
          </cell>
          <cell r="F47">
            <v>2779</v>
          </cell>
          <cell r="G47">
            <v>2747</v>
          </cell>
        </row>
        <row r="48">
          <cell r="C48">
            <v>5665</v>
          </cell>
          <cell r="D48">
            <v>5687</v>
          </cell>
          <cell r="E48">
            <v>5614</v>
          </cell>
          <cell r="F48">
            <v>5634</v>
          </cell>
          <cell r="G48">
            <v>5594</v>
          </cell>
        </row>
        <row r="49">
          <cell r="C49">
            <v>12047</v>
          </cell>
          <cell r="D49">
            <v>11910</v>
          </cell>
          <cell r="E49">
            <v>11798</v>
          </cell>
          <cell r="F49">
            <v>11594</v>
          </cell>
          <cell r="G49">
            <v>11501</v>
          </cell>
        </row>
        <row r="50">
          <cell r="C50">
            <v>6</v>
          </cell>
          <cell r="D50">
            <v>6</v>
          </cell>
          <cell r="E50">
            <v>6</v>
          </cell>
          <cell r="F50">
            <v>4</v>
          </cell>
          <cell r="G50">
            <v>5</v>
          </cell>
        </row>
      </sheetData>
      <sheetData sheetId="2">
        <row r="7">
          <cell r="C7">
            <v>132615</v>
          </cell>
          <cell r="D7">
            <v>130578</v>
          </cell>
          <cell r="E7">
            <v>127154</v>
          </cell>
          <cell r="F7">
            <v>125495</v>
          </cell>
          <cell r="G7">
            <v>124991</v>
          </cell>
        </row>
        <row r="8">
          <cell r="C8">
            <v>50574</v>
          </cell>
          <cell r="D8">
            <v>50331</v>
          </cell>
          <cell r="E8">
            <v>49990</v>
          </cell>
          <cell r="F8">
            <v>50011</v>
          </cell>
          <cell r="G8">
            <v>49873</v>
          </cell>
        </row>
        <row r="9">
          <cell r="C9">
            <v>193019</v>
          </cell>
          <cell r="D9">
            <v>193685</v>
          </cell>
          <cell r="E9">
            <v>194027</v>
          </cell>
          <cell r="F9">
            <v>195193</v>
          </cell>
          <cell r="G9">
            <v>197144</v>
          </cell>
        </row>
        <row r="16">
          <cell r="C16">
            <v>5432</v>
          </cell>
          <cell r="D16">
            <v>5372</v>
          </cell>
          <cell r="E16">
            <v>5193</v>
          </cell>
          <cell r="F16">
            <v>5081</v>
          </cell>
          <cell r="G16">
            <v>4988</v>
          </cell>
        </row>
        <row r="17">
          <cell r="C17">
            <v>1935</v>
          </cell>
          <cell r="D17">
            <v>1904</v>
          </cell>
          <cell r="E17">
            <v>1888</v>
          </cell>
          <cell r="F17">
            <v>1879</v>
          </cell>
          <cell r="G17">
            <v>1860</v>
          </cell>
        </row>
        <row r="18">
          <cell r="C18">
            <v>9375</v>
          </cell>
          <cell r="D18">
            <v>9295</v>
          </cell>
          <cell r="E18">
            <v>9202</v>
          </cell>
          <cell r="F18">
            <v>9213</v>
          </cell>
          <cell r="G18">
            <v>9121</v>
          </cell>
        </row>
        <row r="25">
          <cell r="C25">
            <v>9377</v>
          </cell>
          <cell r="D25">
            <v>9123</v>
          </cell>
          <cell r="E25">
            <v>8765</v>
          </cell>
          <cell r="F25">
            <v>8681</v>
          </cell>
          <cell r="G25">
            <v>8604</v>
          </cell>
        </row>
        <row r="26">
          <cell r="C26">
            <v>3853</v>
          </cell>
          <cell r="D26">
            <v>3919</v>
          </cell>
          <cell r="E26">
            <v>3823</v>
          </cell>
          <cell r="F26">
            <v>3770</v>
          </cell>
          <cell r="G26">
            <v>3703</v>
          </cell>
        </row>
        <row r="27">
          <cell r="C27">
            <v>12371</v>
          </cell>
          <cell r="D27">
            <v>12407</v>
          </cell>
          <cell r="E27">
            <v>12402</v>
          </cell>
          <cell r="F27">
            <v>12462</v>
          </cell>
          <cell r="G27">
            <v>12528</v>
          </cell>
        </row>
        <row r="34">
          <cell r="C34">
            <v>4133</v>
          </cell>
          <cell r="D34">
            <v>4091</v>
          </cell>
          <cell r="E34">
            <v>3983</v>
          </cell>
          <cell r="F34">
            <v>3908</v>
          </cell>
          <cell r="G34">
            <v>3844</v>
          </cell>
        </row>
        <row r="35">
          <cell r="C35">
            <v>2628</v>
          </cell>
          <cell r="D35">
            <v>2606</v>
          </cell>
          <cell r="E35">
            <v>2620</v>
          </cell>
          <cell r="F35">
            <v>2585</v>
          </cell>
          <cell r="G35">
            <v>2555</v>
          </cell>
        </row>
        <row r="36">
          <cell r="C36">
            <v>4304</v>
          </cell>
          <cell r="D36">
            <v>4373</v>
          </cell>
          <cell r="E36">
            <v>4360</v>
          </cell>
          <cell r="F36">
            <v>4396</v>
          </cell>
          <cell r="G36">
            <v>4428</v>
          </cell>
        </row>
        <row r="43">
          <cell r="C43">
            <v>5380</v>
          </cell>
          <cell r="D43">
            <v>5238</v>
          </cell>
          <cell r="E43">
            <v>5112</v>
          </cell>
          <cell r="F43">
            <v>5005</v>
          </cell>
          <cell r="G43">
            <v>4915</v>
          </cell>
        </row>
        <row r="44">
          <cell r="C44">
            <v>1896</v>
          </cell>
          <cell r="D44">
            <v>1884</v>
          </cell>
          <cell r="E44">
            <v>1872</v>
          </cell>
          <cell r="F44">
            <v>1866</v>
          </cell>
          <cell r="G44">
            <v>1836</v>
          </cell>
        </row>
        <row r="45">
          <cell r="C45">
            <v>4771</v>
          </cell>
          <cell r="D45">
            <v>4788</v>
          </cell>
          <cell r="E45">
            <v>4814</v>
          </cell>
          <cell r="F45">
            <v>4723</v>
          </cell>
          <cell r="G45">
            <v>4750</v>
          </cell>
        </row>
      </sheetData>
      <sheetData sheetId="3">
        <row r="7">
          <cell r="C7">
            <v>19503</v>
          </cell>
          <cell r="D7">
            <v>18846</v>
          </cell>
          <cell r="E7">
            <v>18566</v>
          </cell>
          <cell r="F7">
            <v>18185</v>
          </cell>
          <cell r="G7">
            <v>18329</v>
          </cell>
        </row>
        <row r="8">
          <cell r="C8">
            <v>150315</v>
          </cell>
          <cell r="D8">
            <v>145136</v>
          </cell>
          <cell r="E8">
            <v>139593</v>
          </cell>
          <cell r="F8">
            <v>135366</v>
          </cell>
          <cell r="G8">
            <v>131933</v>
          </cell>
        </row>
        <row r="9">
          <cell r="C9">
            <v>163925</v>
          </cell>
          <cell r="D9">
            <v>166760</v>
          </cell>
          <cell r="E9">
            <v>168099</v>
          </cell>
          <cell r="F9">
            <v>170965</v>
          </cell>
          <cell r="G9">
            <v>174892</v>
          </cell>
        </row>
        <row r="10">
          <cell r="C10">
            <v>42465</v>
          </cell>
          <cell r="D10">
            <v>43852</v>
          </cell>
          <cell r="E10">
            <v>44913</v>
          </cell>
          <cell r="F10">
            <v>46183</v>
          </cell>
          <cell r="G10">
            <v>46854</v>
          </cell>
        </row>
        <row r="17">
          <cell r="C17">
            <v>693</v>
          </cell>
          <cell r="D17">
            <v>674</v>
          </cell>
          <cell r="E17">
            <v>646</v>
          </cell>
          <cell r="F17">
            <v>646</v>
          </cell>
          <cell r="G17">
            <v>639</v>
          </cell>
        </row>
        <row r="18">
          <cell r="C18">
            <v>5894</v>
          </cell>
          <cell r="D18">
            <v>5611</v>
          </cell>
          <cell r="E18">
            <v>5338</v>
          </cell>
          <cell r="F18">
            <v>5093</v>
          </cell>
          <cell r="G18">
            <v>4827</v>
          </cell>
        </row>
        <row r="19">
          <cell r="C19">
            <v>7696</v>
          </cell>
          <cell r="D19">
            <v>7761</v>
          </cell>
          <cell r="E19">
            <v>7726</v>
          </cell>
          <cell r="F19">
            <v>7812</v>
          </cell>
          <cell r="G19">
            <v>7880</v>
          </cell>
        </row>
        <row r="20">
          <cell r="C20">
            <v>2459</v>
          </cell>
          <cell r="D20">
            <v>2525</v>
          </cell>
          <cell r="E20">
            <v>2573</v>
          </cell>
          <cell r="F20">
            <v>2622</v>
          </cell>
          <cell r="G20">
            <v>2623</v>
          </cell>
        </row>
        <row r="27">
          <cell r="C27">
            <v>1424</v>
          </cell>
          <cell r="D27">
            <v>1347</v>
          </cell>
          <cell r="E27">
            <v>1304</v>
          </cell>
          <cell r="F27">
            <v>1274</v>
          </cell>
          <cell r="G27">
            <v>1222</v>
          </cell>
        </row>
        <row r="28">
          <cell r="C28">
            <v>10746</v>
          </cell>
          <cell r="D28">
            <v>10379</v>
          </cell>
          <cell r="E28">
            <v>9958</v>
          </cell>
          <cell r="F28">
            <v>9658</v>
          </cell>
          <cell r="G28">
            <v>9371</v>
          </cell>
        </row>
        <row r="29">
          <cell r="C29">
            <v>11140</v>
          </cell>
          <cell r="D29">
            <v>11330</v>
          </cell>
          <cell r="E29">
            <v>11326</v>
          </cell>
          <cell r="F29">
            <v>11478</v>
          </cell>
          <cell r="G29">
            <v>11663</v>
          </cell>
        </row>
        <row r="30">
          <cell r="C30">
            <v>2291</v>
          </cell>
          <cell r="D30">
            <v>2393</v>
          </cell>
          <cell r="E30">
            <v>2402</v>
          </cell>
          <cell r="F30">
            <v>2503</v>
          </cell>
          <cell r="G30">
            <v>2579</v>
          </cell>
        </row>
        <row r="37">
          <cell r="C37">
            <v>533</v>
          </cell>
          <cell r="D37">
            <v>517</v>
          </cell>
          <cell r="E37">
            <v>507</v>
          </cell>
          <cell r="F37">
            <v>486</v>
          </cell>
          <cell r="G37">
            <v>452</v>
          </cell>
        </row>
        <row r="38">
          <cell r="C38">
            <v>4584</v>
          </cell>
          <cell r="D38">
            <v>4401</v>
          </cell>
          <cell r="E38">
            <v>4194</v>
          </cell>
          <cell r="F38">
            <v>3974</v>
          </cell>
          <cell r="G38">
            <v>3821</v>
          </cell>
        </row>
        <row r="39">
          <cell r="C39">
            <v>4894</v>
          </cell>
          <cell r="D39">
            <v>5058</v>
          </cell>
          <cell r="E39">
            <v>5122</v>
          </cell>
          <cell r="F39">
            <v>5238</v>
          </cell>
          <cell r="G39">
            <v>5372</v>
          </cell>
        </row>
        <row r="40">
          <cell r="C40">
            <v>1054</v>
          </cell>
          <cell r="D40">
            <v>1094</v>
          </cell>
          <cell r="E40">
            <v>1140</v>
          </cell>
          <cell r="F40">
            <v>1191</v>
          </cell>
          <cell r="G40">
            <v>1182</v>
          </cell>
        </row>
        <row r="47">
          <cell r="C47">
            <v>646</v>
          </cell>
          <cell r="D47">
            <v>624</v>
          </cell>
          <cell r="E47">
            <v>606</v>
          </cell>
          <cell r="F47">
            <v>555</v>
          </cell>
          <cell r="G47">
            <v>563</v>
          </cell>
        </row>
        <row r="48">
          <cell r="C48">
            <v>4783</v>
          </cell>
          <cell r="D48">
            <v>4574</v>
          </cell>
          <cell r="E48">
            <v>4417</v>
          </cell>
          <cell r="F48">
            <v>4247</v>
          </cell>
          <cell r="G48">
            <v>4092</v>
          </cell>
        </row>
        <row r="49">
          <cell r="C49">
            <v>5440</v>
          </cell>
          <cell r="D49">
            <v>5483</v>
          </cell>
          <cell r="E49">
            <v>5521</v>
          </cell>
          <cell r="F49">
            <v>5503</v>
          </cell>
          <cell r="G49">
            <v>5562</v>
          </cell>
        </row>
        <row r="50">
          <cell r="C50">
            <v>1178</v>
          </cell>
          <cell r="D50">
            <v>1229</v>
          </cell>
          <cell r="E50">
            <v>1254</v>
          </cell>
          <cell r="F50">
            <v>1289</v>
          </cell>
          <cell r="G50">
            <v>1284</v>
          </cell>
        </row>
      </sheetData>
      <sheetData sheetId="4">
        <row r="10">
          <cell r="C10">
            <v>9388</v>
          </cell>
          <cell r="D10">
            <v>-170</v>
          </cell>
          <cell r="E10">
            <v>-1.78E-2</v>
          </cell>
          <cell r="F10">
            <v>98</v>
          </cell>
          <cell r="G10">
            <v>0</v>
          </cell>
          <cell r="H10">
            <v>0</v>
          </cell>
          <cell r="I10">
            <v>1692</v>
          </cell>
          <cell r="J10">
            <v>-56</v>
          </cell>
          <cell r="K10">
            <v>-3.2000000000000001E-2</v>
          </cell>
          <cell r="L10">
            <v>7597</v>
          </cell>
          <cell r="M10">
            <v>-112</v>
          </cell>
          <cell r="N10">
            <v>-1.4500000000000001E-2</v>
          </cell>
          <cell r="O10">
            <v>1</v>
          </cell>
          <cell r="P10">
            <v>-2</v>
          </cell>
          <cell r="Q10">
            <v>-2.9999999999999997E-4</v>
          </cell>
        </row>
        <row r="11">
          <cell r="C11">
            <v>2135</v>
          </cell>
          <cell r="D11">
            <v>-27</v>
          </cell>
          <cell r="E11">
            <v>-1.2500000000000001E-2</v>
          </cell>
          <cell r="F11">
            <v>370</v>
          </cell>
          <cell r="G11">
            <v>1</v>
          </cell>
          <cell r="H11">
            <v>2.7000000000000001E-3</v>
          </cell>
          <cell r="I11">
            <v>671</v>
          </cell>
          <cell r="J11">
            <v>-20</v>
          </cell>
          <cell r="K11">
            <v>-2.8899999999999999E-2</v>
          </cell>
          <cell r="L11">
            <v>1094</v>
          </cell>
          <cell r="M11">
            <v>-8</v>
          </cell>
          <cell r="N11">
            <v>-7.3000000000000001E-3</v>
          </cell>
          <cell r="O11">
            <v>0</v>
          </cell>
          <cell r="P11">
            <v>0</v>
          </cell>
          <cell r="Q11">
            <v>0</v>
          </cell>
        </row>
        <row r="12">
          <cell r="C12">
            <v>1385</v>
          </cell>
          <cell r="D12">
            <v>-27</v>
          </cell>
          <cell r="E12">
            <v>-1.9099999999999999E-2</v>
          </cell>
          <cell r="F12">
            <v>98</v>
          </cell>
          <cell r="G12">
            <v>-1</v>
          </cell>
          <cell r="H12">
            <v>-1.01E-2</v>
          </cell>
          <cell r="I12">
            <v>497</v>
          </cell>
          <cell r="J12">
            <v>-33</v>
          </cell>
          <cell r="K12">
            <v>-6.2300000000000001E-2</v>
          </cell>
          <cell r="L12">
            <v>790</v>
          </cell>
          <cell r="M12">
            <v>7</v>
          </cell>
          <cell r="N12">
            <v>8.8999999999999999E-3</v>
          </cell>
          <cell r="O12">
            <v>0</v>
          </cell>
          <cell r="P12">
            <v>0</v>
          </cell>
          <cell r="Q12">
            <v>0</v>
          </cell>
        </row>
        <row r="13">
          <cell r="C13">
            <v>2758</v>
          </cell>
          <cell r="D13">
            <v>-37</v>
          </cell>
          <cell r="E13">
            <v>-1.32E-2</v>
          </cell>
          <cell r="F13">
            <v>218</v>
          </cell>
          <cell r="G13">
            <v>20</v>
          </cell>
          <cell r="H13">
            <v>0.10100000000000001</v>
          </cell>
          <cell r="I13">
            <v>1089</v>
          </cell>
          <cell r="J13">
            <v>-45</v>
          </cell>
          <cell r="K13">
            <v>-3.9699999999999999E-2</v>
          </cell>
          <cell r="L13">
            <v>1451</v>
          </cell>
          <cell r="M13">
            <v>-12</v>
          </cell>
          <cell r="N13">
            <v>-8.2000000000000007E-3</v>
          </cell>
          <cell r="O13">
            <v>0</v>
          </cell>
          <cell r="P13">
            <v>0</v>
          </cell>
          <cell r="Q13">
            <v>0</v>
          </cell>
        </row>
        <row r="14">
          <cell r="C14">
            <v>3872</v>
          </cell>
          <cell r="D14">
            <v>-79</v>
          </cell>
          <cell r="E14">
            <v>-0.02</v>
          </cell>
          <cell r="F14">
            <v>536</v>
          </cell>
          <cell r="G14">
            <v>-20</v>
          </cell>
          <cell r="H14">
            <v>-3.5999999999999997E-2</v>
          </cell>
          <cell r="I14">
            <v>1121</v>
          </cell>
          <cell r="J14">
            <v>-19</v>
          </cell>
          <cell r="K14">
            <v>-1.67E-2</v>
          </cell>
          <cell r="L14">
            <v>2215</v>
          </cell>
          <cell r="M14">
            <v>-40</v>
          </cell>
          <cell r="N14">
            <v>-1.77E-2</v>
          </cell>
          <cell r="O14">
            <v>0</v>
          </cell>
          <cell r="P14">
            <v>0</v>
          </cell>
          <cell r="Q14">
            <v>0</v>
          </cell>
        </row>
        <row r="15">
          <cell r="C15">
            <v>4741</v>
          </cell>
          <cell r="D15">
            <v>-57</v>
          </cell>
          <cell r="E15">
            <v>-1.1900000000000001E-2</v>
          </cell>
          <cell r="F15">
            <v>362</v>
          </cell>
          <cell r="G15">
            <v>-6</v>
          </cell>
          <cell r="H15">
            <v>-1.6299999999999999E-2</v>
          </cell>
          <cell r="I15">
            <v>1555</v>
          </cell>
          <cell r="J15">
            <v>-12</v>
          </cell>
          <cell r="K15">
            <v>-7.7000000000000002E-3</v>
          </cell>
          <cell r="L15">
            <v>2822</v>
          </cell>
          <cell r="M15">
            <v>-39</v>
          </cell>
          <cell r="N15">
            <v>-1.3599999999999999E-2</v>
          </cell>
          <cell r="O15">
            <v>2</v>
          </cell>
          <cell r="P15">
            <v>0</v>
          </cell>
          <cell r="Q15">
            <v>0</v>
          </cell>
        </row>
        <row r="16">
          <cell r="C16">
            <v>19486</v>
          </cell>
          <cell r="D16">
            <v>-92</v>
          </cell>
          <cell r="E16">
            <v>-4.7000000000000002E-3</v>
          </cell>
          <cell r="F16">
            <v>1504</v>
          </cell>
          <cell r="G16">
            <v>15</v>
          </cell>
          <cell r="H16">
            <v>1.01E-2</v>
          </cell>
          <cell r="I16">
            <v>4962</v>
          </cell>
          <cell r="J16">
            <v>-21</v>
          </cell>
          <cell r="K16">
            <v>-4.1999999999999997E-3</v>
          </cell>
          <cell r="L16">
            <v>13019</v>
          </cell>
          <cell r="M16">
            <v>-85</v>
          </cell>
          <cell r="N16">
            <v>-6.4999999999999997E-3</v>
          </cell>
          <cell r="O16">
            <v>1</v>
          </cell>
          <cell r="P16">
            <v>-1</v>
          </cell>
          <cell r="Q16">
            <v>-1E-4</v>
          </cell>
        </row>
        <row r="17">
          <cell r="C17">
            <v>6415</v>
          </cell>
          <cell r="D17">
            <v>-46</v>
          </cell>
          <cell r="E17">
            <v>-7.1000000000000004E-3</v>
          </cell>
          <cell r="F17">
            <v>504</v>
          </cell>
          <cell r="G17">
            <v>-12</v>
          </cell>
          <cell r="H17">
            <v>-2.3300000000000001E-2</v>
          </cell>
          <cell r="I17">
            <v>2004</v>
          </cell>
          <cell r="J17">
            <v>-18</v>
          </cell>
          <cell r="K17">
            <v>-8.8999999999999999E-3</v>
          </cell>
          <cell r="L17">
            <v>3907</v>
          </cell>
          <cell r="M17">
            <v>-15</v>
          </cell>
          <cell r="N17">
            <v>-3.8E-3</v>
          </cell>
          <cell r="O17">
            <v>0</v>
          </cell>
          <cell r="P17">
            <v>-1</v>
          </cell>
          <cell r="Q17">
            <v>-2.9999999999999997E-4</v>
          </cell>
        </row>
        <row r="18">
          <cell r="C18">
            <v>2508</v>
          </cell>
          <cell r="D18">
            <v>-33</v>
          </cell>
          <cell r="E18">
            <v>-1.2999999999999999E-2</v>
          </cell>
          <cell r="F18">
            <v>137</v>
          </cell>
          <cell r="G18">
            <v>2</v>
          </cell>
          <cell r="H18">
            <v>1.4800000000000001E-2</v>
          </cell>
          <cell r="I18">
            <v>910</v>
          </cell>
          <cell r="J18">
            <v>-32</v>
          </cell>
          <cell r="K18">
            <v>-3.4000000000000002E-2</v>
          </cell>
          <cell r="L18">
            <v>1461</v>
          </cell>
          <cell r="M18">
            <v>-3</v>
          </cell>
          <cell r="N18">
            <v>-2E-3</v>
          </cell>
          <cell r="O18">
            <v>0</v>
          </cell>
          <cell r="P18">
            <v>0</v>
          </cell>
          <cell r="Q18">
            <v>0</v>
          </cell>
        </row>
        <row r="19">
          <cell r="C19">
            <v>12147</v>
          </cell>
          <cell r="D19">
            <v>-67</v>
          </cell>
          <cell r="E19">
            <v>-5.4999999999999997E-3</v>
          </cell>
          <cell r="F19">
            <v>293</v>
          </cell>
          <cell r="G19">
            <v>-1</v>
          </cell>
          <cell r="H19">
            <v>-3.3999999999999998E-3</v>
          </cell>
          <cell r="I19">
            <v>3188</v>
          </cell>
          <cell r="J19">
            <v>-23</v>
          </cell>
          <cell r="K19">
            <v>-7.1999999999999998E-3</v>
          </cell>
          <cell r="L19">
            <v>8664</v>
          </cell>
          <cell r="M19">
            <v>-44</v>
          </cell>
          <cell r="N19">
            <v>-5.1000000000000004E-3</v>
          </cell>
          <cell r="O19">
            <v>2</v>
          </cell>
          <cell r="P19">
            <v>1</v>
          </cell>
          <cell r="Q19">
            <v>1E-4</v>
          </cell>
        </row>
        <row r="20">
          <cell r="C20">
            <v>15283</v>
          </cell>
          <cell r="D20">
            <v>57</v>
          </cell>
          <cell r="E20">
            <v>3.7000000000000002E-3</v>
          </cell>
          <cell r="F20">
            <v>1217</v>
          </cell>
          <cell r="G20">
            <v>13</v>
          </cell>
          <cell r="H20">
            <v>1.0800000000000001E-2</v>
          </cell>
          <cell r="I20">
            <v>5450</v>
          </cell>
          <cell r="J20">
            <v>36</v>
          </cell>
          <cell r="K20">
            <v>6.6E-3</v>
          </cell>
          <cell r="L20">
            <v>8611</v>
          </cell>
          <cell r="M20">
            <v>7</v>
          </cell>
          <cell r="N20">
            <v>8.0000000000000004E-4</v>
          </cell>
          <cell r="O20">
            <v>5</v>
          </cell>
          <cell r="P20">
            <v>1</v>
          </cell>
          <cell r="Q20">
            <v>1E-4</v>
          </cell>
        </row>
        <row r="21">
          <cell r="C21">
            <v>6633</v>
          </cell>
          <cell r="D21">
            <v>-33</v>
          </cell>
          <cell r="E21">
            <v>-5.0000000000000001E-3</v>
          </cell>
          <cell r="F21">
            <v>507</v>
          </cell>
          <cell r="G21">
            <v>-5</v>
          </cell>
          <cell r="H21">
            <v>-9.7999999999999997E-3</v>
          </cell>
          <cell r="I21">
            <v>1488</v>
          </cell>
          <cell r="J21">
            <v>22</v>
          </cell>
          <cell r="K21">
            <v>1.4999999999999999E-2</v>
          </cell>
          <cell r="L21">
            <v>4635</v>
          </cell>
          <cell r="M21">
            <v>-50</v>
          </cell>
          <cell r="N21">
            <v>-1.0699999999999999E-2</v>
          </cell>
          <cell r="O21">
            <v>3</v>
          </cell>
          <cell r="P21">
            <v>0</v>
          </cell>
          <cell r="Q21">
            <v>0</v>
          </cell>
        </row>
        <row r="22">
          <cell r="C22">
            <v>6412</v>
          </cell>
          <cell r="D22">
            <v>-66</v>
          </cell>
          <cell r="E22">
            <v>-1.0200000000000001E-2</v>
          </cell>
          <cell r="F22">
            <v>602</v>
          </cell>
          <cell r="G22">
            <v>7</v>
          </cell>
          <cell r="H22">
            <v>1.18E-2</v>
          </cell>
          <cell r="I22">
            <v>2271</v>
          </cell>
          <cell r="J22">
            <v>-63</v>
          </cell>
          <cell r="K22">
            <v>-2.7E-2</v>
          </cell>
          <cell r="L22">
            <v>3537</v>
          </cell>
          <cell r="M22">
            <v>-12</v>
          </cell>
          <cell r="N22">
            <v>-3.3999999999999998E-3</v>
          </cell>
          <cell r="O22">
            <v>2</v>
          </cell>
          <cell r="P22">
            <v>2</v>
          </cell>
          <cell r="Q22">
            <v>5.9999999999999995E-4</v>
          </cell>
        </row>
        <row r="23">
          <cell r="C23">
            <v>6802</v>
          </cell>
          <cell r="D23">
            <v>-65</v>
          </cell>
          <cell r="E23">
            <v>-9.4999999999999998E-3</v>
          </cell>
          <cell r="F23">
            <v>1638</v>
          </cell>
          <cell r="G23">
            <v>-34</v>
          </cell>
          <cell r="H23">
            <v>-2.0299999999999999E-2</v>
          </cell>
          <cell r="I23">
            <v>1835</v>
          </cell>
          <cell r="J23">
            <v>1</v>
          </cell>
          <cell r="K23">
            <v>5.0000000000000001E-4</v>
          </cell>
          <cell r="L23">
            <v>3329</v>
          </cell>
          <cell r="M23">
            <v>-31</v>
          </cell>
          <cell r="N23">
            <v>-9.1999999999999998E-3</v>
          </cell>
          <cell r="O23">
            <v>0</v>
          </cell>
          <cell r="P23">
            <v>-1</v>
          </cell>
          <cell r="Q23">
            <v>-2.9999999999999997E-4</v>
          </cell>
        </row>
        <row r="32">
          <cell r="C32">
            <v>7597</v>
          </cell>
          <cell r="D32">
            <v>-112</v>
          </cell>
          <cell r="E32">
            <v>-1.4500000000000001E-2</v>
          </cell>
          <cell r="F32">
            <v>1845</v>
          </cell>
          <cell r="G32">
            <v>-44</v>
          </cell>
          <cell r="H32">
            <v>-2.3300000000000001E-2</v>
          </cell>
          <cell r="I32">
            <v>729</v>
          </cell>
          <cell r="J32">
            <v>-8</v>
          </cell>
          <cell r="K32">
            <v>-1.09E-2</v>
          </cell>
          <cell r="L32">
            <v>5023</v>
          </cell>
          <cell r="M32">
            <v>-60</v>
          </cell>
          <cell r="N32">
            <v>-1.18E-2</v>
          </cell>
        </row>
        <row r="33">
          <cell r="C33">
            <v>1094</v>
          </cell>
          <cell r="D33">
            <v>-8</v>
          </cell>
          <cell r="E33">
            <v>-7.3000000000000001E-3</v>
          </cell>
          <cell r="F33">
            <v>373</v>
          </cell>
          <cell r="G33">
            <v>-22</v>
          </cell>
          <cell r="H33">
            <v>-5.57E-2</v>
          </cell>
          <cell r="I33">
            <v>171</v>
          </cell>
          <cell r="J33">
            <v>6</v>
          </cell>
          <cell r="K33">
            <v>3.6400000000000002E-2</v>
          </cell>
          <cell r="L33">
            <v>550</v>
          </cell>
          <cell r="M33">
            <v>8</v>
          </cell>
          <cell r="N33">
            <v>1.4800000000000001E-2</v>
          </cell>
        </row>
        <row r="34">
          <cell r="C34">
            <v>790</v>
          </cell>
          <cell r="D34">
            <v>7</v>
          </cell>
          <cell r="E34">
            <v>8.8999999999999999E-3</v>
          </cell>
          <cell r="F34">
            <v>317</v>
          </cell>
          <cell r="G34">
            <v>3</v>
          </cell>
          <cell r="H34">
            <v>9.5999999999999992E-3</v>
          </cell>
          <cell r="I34">
            <v>108</v>
          </cell>
          <cell r="J34">
            <v>3</v>
          </cell>
          <cell r="K34">
            <v>2.86E-2</v>
          </cell>
          <cell r="L34">
            <v>365</v>
          </cell>
          <cell r="M34">
            <v>1</v>
          </cell>
          <cell r="N34">
            <v>2.7000000000000001E-3</v>
          </cell>
        </row>
        <row r="35">
          <cell r="C35">
            <v>1451</v>
          </cell>
          <cell r="D35">
            <v>-12</v>
          </cell>
          <cell r="E35">
            <v>-8.2000000000000007E-3</v>
          </cell>
          <cell r="F35">
            <v>503</v>
          </cell>
          <cell r="G35">
            <v>-12</v>
          </cell>
          <cell r="H35">
            <v>-2.3300000000000001E-2</v>
          </cell>
          <cell r="I35">
            <v>223</v>
          </cell>
          <cell r="J35">
            <v>-3</v>
          </cell>
          <cell r="K35">
            <v>-1.3299999999999999E-2</v>
          </cell>
          <cell r="L35">
            <v>725</v>
          </cell>
          <cell r="M35">
            <v>3</v>
          </cell>
          <cell r="N35">
            <v>4.1999999999999997E-3</v>
          </cell>
        </row>
        <row r="36">
          <cell r="C36">
            <v>2215</v>
          </cell>
          <cell r="D36">
            <v>-40</v>
          </cell>
          <cell r="E36">
            <v>-1.77E-2</v>
          </cell>
          <cell r="F36">
            <v>934</v>
          </cell>
          <cell r="G36">
            <v>-16</v>
          </cell>
          <cell r="H36">
            <v>-1.6799999999999999E-2</v>
          </cell>
          <cell r="I36">
            <v>265</v>
          </cell>
          <cell r="J36">
            <v>-5</v>
          </cell>
          <cell r="K36">
            <v>-1.8499999999999999E-2</v>
          </cell>
          <cell r="L36">
            <v>1016</v>
          </cell>
          <cell r="M36">
            <v>-19</v>
          </cell>
          <cell r="N36">
            <v>-1.84E-2</v>
          </cell>
        </row>
        <row r="37">
          <cell r="C37">
            <v>2822</v>
          </cell>
          <cell r="D37">
            <v>-39</v>
          </cell>
          <cell r="E37">
            <v>-1.3599999999999999E-2</v>
          </cell>
          <cell r="F37">
            <v>1016</v>
          </cell>
          <cell r="G37">
            <v>-2</v>
          </cell>
          <cell r="H37">
            <v>-2E-3</v>
          </cell>
          <cell r="I37">
            <v>364</v>
          </cell>
          <cell r="J37">
            <v>-12</v>
          </cell>
          <cell r="K37">
            <v>-3.1899999999999998E-2</v>
          </cell>
          <cell r="L37">
            <v>1442</v>
          </cell>
          <cell r="M37">
            <v>-25</v>
          </cell>
          <cell r="N37">
            <v>-1.7000000000000001E-2</v>
          </cell>
        </row>
        <row r="38">
          <cell r="C38">
            <v>13019</v>
          </cell>
          <cell r="D38">
            <v>-85</v>
          </cell>
          <cell r="E38">
            <v>-6.4999999999999997E-3</v>
          </cell>
          <cell r="F38">
            <v>4203</v>
          </cell>
          <cell r="G38">
            <v>-62</v>
          </cell>
          <cell r="H38">
            <v>-1.4500000000000001E-2</v>
          </cell>
          <cell r="I38">
            <v>1778</v>
          </cell>
          <cell r="J38">
            <v>-31</v>
          </cell>
          <cell r="K38">
            <v>-1.7100000000000001E-2</v>
          </cell>
          <cell r="L38">
            <v>7038</v>
          </cell>
          <cell r="M38">
            <v>8</v>
          </cell>
          <cell r="N38">
            <v>1.1000000000000001E-3</v>
          </cell>
        </row>
        <row r="39">
          <cell r="C39">
            <v>3907</v>
          </cell>
          <cell r="D39">
            <v>-15</v>
          </cell>
          <cell r="E39">
            <v>-3.8E-3</v>
          </cell>
          <cell r="F39">
            <v>1386</v>
          </cell>
          <cell r="G39">
            <v>-46</v>
          </cell>
          <cell r="H39">
            <v>-3.2099999999999997E-2</v>
          </cell>
          <cell r="I39">
            <v>947</v>
          </cell>
          <cell r="J39">
            <v>-17</v>
          </cell>
          <cell r="K39">
            <v>-1.7600000000000001E-2</v>
          </cell>
          <cell r="L39">
            <v>1574</v>
          </cell>
          <cell r="M39">
            <v>48</v>
          </cell>
          <cell r="N39">
            <v>3.15E-2</v>
          </cell>
        </row>
        <row r="40">
          <cell r="C40">
            <v>1461</v>
          </cell>
          <cell r="D40">
            <v>-3</v>
          </cell>
          <cell r="E40">
            <v>-2E-3</v>
          </cell>
          <cell r="F40">
            <v>585</v>
          </cell>
          <cell r="G40">
            <v>-7</v>
          </cell>
          <cell r="H40">
            <v>-1.18E-2</v>
          </cell>
          <cell r="I40">
            <v>294</v>
          </cell>
          <cell r="J40">
            <v>10</v>
          </cell>
          <cell r="K40">
            <v>3.5200000000000002E-2</v>
          </cell>
          <cell r="L40">
            <v>582</v>
          </cell>
          <cell r="M40">
            <v>-6</v>
          </cell>
          <cell r="N40">
            <v>-1.0200000000000001E-2</v>
          </cell>
        </row>
        <row r="41">
          <cell r="C41">
            <v>8664</v>
          </cell>
          <cell r="D41">
            <v>-44</v>
          </cell>
          <cell r="E41">
            <v>-5.1000000000000004E-3</v>
          </cell>
          <cell r="F41">
            <v>2912</v>
          </cell>
          <cell r="G41">
            <v>-15</v>
          </cell>
          <cell r="H41">
            <v>-5.1000000000000004E-3</v>
          </cell>
          <cell r="I41">
            <v>1957</v>
          </cell>
          <cell r="J41">
            <v>-41</v>
          </cell>
          <cell r="K41">
            <v>-2.0500000000000001E-2</v>
          </cell>
          <cell r="L41">
            <v>3795</v>
          </cell>
          <cell r="M41">
            <v>12</v>
          </cell>
          <cell r="N41">
            <v>3.2000000000000002E-3</v>
          </cell>
        </row>
        <row r="42">
          <cell r="C42">
            <v>8611</v>
          </cell>
          <cell r="D42">
            <v>7</v>
          </cell>
          <cell r="E42">
            <v>8.0000000000000004E-4</v>
          </cell>
          <cell r="F42">
            <v>3362</v>
          </cell>
          <cell r="G42">
            <v>-11</v>
          </cell>
          <cell r="H42">
            <v>-3.3E-3</v>
          </cell>
          <cell r="I42">
            <v>1282</v>
          </cell>
          <cell r="J42">
            <v>-18</v>
          </cell>
          <cell r="K42">
            <v>-1.38E-2</v>
          </cell>
          <cell r="L42">
            <v>3967</v>
          </cell>
          <cell r="M42">
            <v>36</v>
          </cell>
          <cell r="N42">
            <v>9.1999999999999998E-3</v>
          </cell>
        </row>
        <row r="43">
          <cell r="C43">
            <v>4635</v>
          </cell>
          <cell r="D43">
            <v>-50</v>
          </cell>
          <cell r="E43">
            <v>-1.0699999999999999E-2</v>
          </cell>
          <cell r="F43">
            <v>1919</v>
          </cell>
          <cell r="G43">
            <v>-37</v>
          </cell>
          <cell r="H43">
            <v>-1.89E-2</v>
          </cell>
          <cell r="I43">
            <v>626</v>
          </cell>
          <cell r="J43">
            <v>-18</v>
          </cell>
          <cell r="K43">
            <v>-2.8000000000000001E-2</v>
          </cell>
          <cell r="L43">
            <v>2090</v>
          </cell>
          <cell r="M43">
            <v>5</v>
          </cell>
          <cell r="N43">
            <v>2.3999999999999998E-3</v>
          </cell>
        </row>
        <row r="44">
          <cell r="C44">
            <v>3537</v>
          </cell>
          <cell r="D44">
            <v>-12</v>
          </cell>
          <cell r="E44">
            <v>-3.3999999999999998E-3</v>
          </cell>
          <cell r="F44">
            <v>1413</v>
          </cell>
          <cell r="G44">
            <v>-26</v>
          </cell>
          <cell r="H44">
            <v>-1.8100000000000002E-2</v>
          </cell>
          <cell r="I44">
            <v>662</v>
          </cell>
          <cell r="J44">
            <v>-4</v>
          </cell>
          <cell r="K44">
            <v>-6.0000000000000001E-3</v>
          </cell>
          <cell r="L44">
            <v>1462</v>
          </cell>
          <cell r="M44">
            <v>18</v>
          </cell>
          <cell r="N44">
            <v>1.2500000000000001E-2</v>
          </cell>
        </row>
        <row r="45">
          <cell r="C45">
            <v>3329</v>
          </cell>
          <cell r="D45">
            <v>-31</v>
          </cell>
          <cell r="E45">
            <v>-9.1999999999999998E-3</v>
          </cell>
          <cell r="F45">
            <v>1583</v>
          </cell>
          <cell r="G45">
            <v>-27</v>
          </cell>
          <cell r="H45">
            <v>-1.6799999999999999E-2</v>
          </cell>
          <cell r="I45">
            <v>548</v>
          </cell>
          <cell r="J45">
            <v>-8</v>
          </cell>
          <cell r="K45">
            <v>-1.44E-2</v>
          </cell>
          <cell r="L45">
            <v>1198</v>
          </cell>
          <cell r="M45">
            <v>4</v>
          </cell>
          <cell r="N45">
            <v>3.3999999999999998E-3</v>
          </cell>
        </row>
        <row r="54">
          <cell r="C54">
            <v>7597</v>
          </cell>
          <cell r="D54">
            <v>-112</v>
          </cell>
          <cell r="E54">
            <v>-1.4500000000000001E-2</v>
          </cell>
          <cell r="F54">
            <v>246</v>
          </cell>
          <cell r="G54">
            <v>-7</v>
          </cell>
          <cell r="H54">
            <v>-2.7699999999999999E-2</v>
          </cell>
          <cell r="I54">
            <v>2156</v>
          </cell>
          <cell r="J54">
            <v>-133</v>
          </cell>
          <cell r="K54">
            <v>-5.8099999999999999E-2</v>
          </cell>
          <cell r="L54">
            <v>3764</v>
          </cell>
          <cell r="M54">
            <v>16</v>
          </cell>
          <cell r="N54">
            <v>4.3E-3</v>
          </cell>
          <cell r="O54">
            <v>1431</v>
          </cell>
          <cell r="P54">
            <v>12</v>
          </cell>
          <cell r="Q54">
            <v>8.5000000000000006E-3</v>
          </cell>
        </row>
        <row r="55">
          <cell r="C55">
            <v>1094</v>
          </cell>
          <cell r="D55">
            <v>-8</v>
          </cell>
          <cell r="E55">
            <v>-7.3000000000000001E-3</v>
          </cell>
          <cell r="F55">
            <v>68</v>
          </cell>
          <cell r="G55">
            <v>-2</v>
          </cell>
          <cell r="H55">
            <v>-2.86E-2</v>
          </cell>
          <cell r="I55">
            <v>338</v>
          </cell>
          <cell r="J55">
            <v>-13</v>
          </cell>
          <cell r="K55">
            <v>-3.6999999999999998E-2</v>
          </cell>
          <cell r="L55">
            <v>524</v>
          </cell>
          <cell r="M55">
            <v>12</v>
          </cell>
          <cell r="N55">
            <v>2.3400000000000001E-2</v>
          </cell>
          <cell r="O55">
            <v>164</v>
          </cell>
          <cell r="P55">
            <v>-5</v>
          </cell>
          <cell r="Q55">
            <v>-2.9600000000000001E-2</v>
          </cell>
        </row>
        <row r="56">
          <cell r="C56">
            <v>790</v>
          </cell>
          <cell r="D56">
            <v>7</v>
          </cell>
          <cell r="E56">
            <v>8.8999999999999999E-3</v>
          </cell>
          <cell r="F56">
            <v>47</v>
          </cell>
          <cell r="G56">
            <v>1</v>
          </cell>
          <cell r="H56">
            <v>2.1700000000000001E-2</v>
          </cell>
          <cell r="I56">
            <v>241</v>
          </cell>
          <cell r="J56">
            <v>-17</v>
          </cell>
          <cell r="K56">
            <v>-6.59E-2</v>
          </cell>
          <cell r="L56">
            <v>386</v>
          </cell>
          <cell r="M56">
            <v>16</v>
          </cell>
          <cell r="N56">
            <v>4.3200000000000002E-2</v>
          </cell>
          <cell r="O56">
            <v>116</v>
          </cell>
          <cell r="P56">
            <v>7</v>
          </cell>
          <cell r="Q56">
            <v>6.4199999999999993E-2</v>
          </cell>
        </row>
        <row r="57">
          <cell r="C57">
            <v>1451</v>
          </cell>
          <cell r="D57">
            <v>-12</v>
          </cell>
          <cell r="E57">
            <v>-8.2000000000000007E-3</v>
          </cell>
          <cell r="F57">
            <v>66</v>
          </cell>
          <cell r="G57">
            <v>2</v>
          </cell>
          <cell r="H57">
            <v>3.1300000000000001E-2</v>
          </cell>
          <cell r="I57">
            <v>463</v>
          </cell>
          <cell r="J57">
            <v>-35</v>
          </cell>
          <cell r="K57">
            <v>-7.0300000000000001E-2</v>
          </cell>
          <cell r="L57">
            <v>735</v>
          </cell>
          <cell r="M57">
            <v>19</v>
          </cell>
          <cell r="N57">
            <v>2.6499999999999999E-2</v>
          </cell>
          <cell r="O57">
            <v>187</v>
          </cell>
          <cell r="P57">
            <v>2</v>
          </cell>
          <cell r="Q57">
            <v>1.0800000000000001E-2</v>
          </cell>
        </row>
        <row r="58">
          <cell r="C58">
            <v>2215</v>
          </cell>
          <cell r="D58">
            <v>-40</v>
          </cell>
          <cell r="E58">
            <v>-1.77E-2</v>
          </cell>
          <cell r="F58">
            <v>99</v>
          </cell>
          <cell r="G58">
            <v>1</v>
          </cell>
          <cell r="H58">
            <v>1.0200000000000001E-2</v>
          </cell>
          <cell r="I58">
            <v>722</v>
          </cell>
          <cell r="J58">
            <v>-34</v>
          </cell>
          <cell r="K58">
            <v>-4.4999999999999998E-2</v>
          </cell>
          <cell r="L58">
            <v>1099</v>
          </cell>
          <cell r="M58">
            <v>3</v>
          </cell>
          <cell r="N58">
            <v>2.7000000000000001E-3</v>
          </cell>
          <cell r="O58">
            <v>295</v>
          </cell>
          <cell r="P58">
            <v>-10</v>
          </cell>
          <cell r="Q58">
            <v>-3.2800000000000003E-2</v>
          </cell>
        </row>
        <row r="59">
          <cell r="C59">
            <v>2822</v>
          </cell>
          <cell r="D59">
            <v>-39</v>
          </cell>
          <cell r="E59">
            <v>-1.3599999999999999E-2</v>
          </cell>
          <cell r="F59">
            <v>113</v>
          </cell>
          <cell r="G59">
            <v>-2</v>
          </cell>
          <cell r="H59">
            <v>-1.7399999999999999E-2</v>
          </cell>
          <cell r="I59">
            <v>907</v>
          </cell>
          <cell r="J59">
            <v>-34</v>
          </cell>
          <cell r="K59">
            <v>-3.61E-2</v>
          </cell>
          <cell r="L59">
            <v>1372</v>
          </cell>
          <cell r="M59">
            <v>2</v>
          </cell>
          <cell r="N59">
            <v>1.5E-3</v>
          </cell>
          <cell r="O59">
            <v>430</v>
          </cell>
          <cell r="P59">
            <v>-5</v>
          </cell>
          <cell r="Q59">
            <v>-1.15E-2</v>
          </cell>
        </row>
        <row r="60">
          <cell r="C60">
            <v>13019</v>
          </cell>
          <cell r="D60">
            <v>-85</v>
          </cell>
          <cell r="E60">
            <v>-6.4999999999999997E-3</v>
          </cell>
          <cell r="F60">
            <v>590</v>
          </cell>
          <cell r="G60">
            <v>-21</v>
          </cell>
          <cell r="H60">
            <v>-3.44E-2</v>
          </cell>
          <cell r="I60">
            <v>4984</v>
          </cell>
          <cell r="J60">
            <v>-154</v>
          </cell>
          <cell r="K60">
            <v>-0.03</v>
          </cell>
          <cell r="L60">
            <v>6084</v>
          </cell>
          <cell r="M60">
            <v>38</v>
          </cell>
          <cell r="N60">
            <v>6.3E-3</v>
          </cell>
          <cell r="O60">
            <v>1361</v>
          </cell>
          <cell r="P60">
            <v>52</v>
          </cell>
          <cell r="Q60">
            <v>3.9699999999999999E-2</v>
          </cell>
        </row>
        <row r="61">
          <cell r="C61">
            <v>3907</v>
          </cell>
          <cell r="D61">
            <v>-15</v>
          </cell>
          <cell r="E61">
            <v>-3.8E-3</v>
          </cell>
          <cell r="F61">
            <v>167</v>
          </cell>
          <cell r="G61">
            <v>-17</v>
          </cell>
          <cell r="H61">
            <v>-9.2399999999999996E-2</v>
          </cell>
          <cell r="I61">
            <v>1468</v>
          </cell>
          <cell r="J61">
            <v>-44</v>
          </cell>
          <cell r="K61">
            <v>-2.9100000000000001E-2</v>
          </cell>
          <cell r="L61">
            <v>1872</v>
          </cell>
          <cell r="M61">
            <v>46</v>
          </cell>
          <cell r="N61">
            <v>2.52E-2</v>
          </cell>
          <cell r="O61">
            <v>400</v>
          </cell>
          <cell r="P61">
            <v>0</v>
          </cell>
          <cell r="Q61">
            <v>0</v>
          </cell>
        </row>
        <row r="62">
          <cell r="C62">
            <v>1461</v>
          </cell>
          <cell r="D62">
            <v>-3</v>
          </cell>
          <cell r="E62">
            <v>-2E-3</v>
          </cell>
          <cell r="F62">
            <v>59</v>
          </cell>
          <cell r="G62">
            <v>-1</v>
          </cell>
          <cell r="H62">
            <v>-1.67E-2</v>
          </cell>
          <cell r="I62">
            <v>502</v>
          </cell>
          <cell r="J62">
            <v>-35</v>
          </cell>
          <cell r="K62">
            <v>-6.5199999999999994E-2</v>
          </cell>
          <cell r="L62">
            <v>749</v>
          </cell>
          <cell r="M62">
            <v>39</v>
          </cell>
          <cell r="N62">
            <v>5.4899999999999997E-2</v>
          </cell>
          <cell r="O62">
            <v>151</v>
          </cell>
          <cell r="P62">
            <v>-6</v>
          </cell>
          <cell r="Q62">
            <v>-3.8199999999999998E-2</v>
          </cell>
        </row>
        <row r="63">
          <cell r="C63">
            <v>8664</v>
          </cell>
          <cell r="D63">
            <v>-44</v>
          </cell>
          <cell r="E63">
            <v>-5.1000000000000004E-3</v>
          </cell>
          <cell r="F63">
            <v>394</v>
          </cell>
          <cell r="G63">
            <v>-21</v>
          </cell>
          <cell r="H63">
            <v>-5.0599999999999999E-2</v>
          </cell>
          <cell r="I63">
            <v>2946</v>
          </cell>
          <cell r="J63">
            <v>-88</v>
          </cell>
          <cell r="K63">
            <v>-2.9000000000000001E-2</v>
          </cell>
          <cell r="L63">
            <v>4338</v>
          </cell>
          <cell r="M63">
            <v>78</v>
          </cell>
          <cell r="N63">
            <v>1.83E-2</v>
          </cell>
          <cell r="O63">
            <v>986</v>
          </cell>
          <cell r="P63">
            <v>-13</v>
          </cell>
          <cell r="Q63">
            <v>-1.2999999999999999E-2</v>
          </cell>
        </row>
        <row r="64">
          <cell r="C64">
            <v>8611</v>
          </cell>
          <cell r="D64">
            <v>7</v>
          </cell>
          <cell r="E64">
            <v>8.0000000000000004E-4</v>
          </cell>
          <cell r="F64">
            <v>464</v>
          </cell>
          <cell r="G64">
            <v>-26</v>
          </cell>
          <cell r="H64">
            <v>-5.3100000000000001E-2</v>
          </cell>
          <cell r="I64">
            <v>3292</v>
          </cell>
          <cell r="J64">
            <v>-119</v>
          </cell>
          <cell r="K64">
            <v>-3.49E-2</v>
          </cell>
          <cell r="L64">
            <v>3992</v>
          </cell>
          <cell r="M64">
            <v>118</v>
          </cell>
          <cell r="N64">
            <v>3.0499999999999999E-2</v>
          </cell>
          <cell r="O64">
            <v>863</v>
          </cell>
          <cell r="P64">
            <v>34</v>
          </cell>
          <cell r="Q64">
            <v>4.1000000000000002E-2</v>
          </cell>
        </row>
        <row r="65">
          <cell r="C65">
            <v>4635</v>
          </cell>
          <cell r="D65">
            <v>-50</v>
          </cell>
          <cell r="E65">
            <v>-1.0699999999999999E-2</v>
          </cell>
          <cell r="F65">
            <v>242</v>
          </cell>
          <cell r="G65">
            <v>7</v>
          </cell>
          <cell r="H65">
            <v>2.98E-2</v>
          </cell>
          <cell r="I65">
            <v>1615</v>
          </cell>
          <cell r="J65">
            <v>-63</v>
          </cell>
          <cell r="K65">
            <v>-3.7499999999999999E-2</v>
          </cell>
          <cell r="L65">
            <v>2234</v>
          </cell>
          <cell r="M65">
            <v>8</v>
          </cell>
          <cell r="N65">
            <v>3.5999999999999999E-3</v>
          </cell>
          <cell r="O65">
            <v>544</v>
          </cell>
          <cell r="P65">
            <v>-2</v>
          </cell>
          <cell r="Q65">
            <v>-3.7000000000000002E-3</v>
          </cell>
        </row>
        <row r="66">
          <cell r="C66">
            <v>3537</v>
          </cell>
          <cell r="D66">
            <v>-12</v>
          </cell>
          <cell r="E66">
            <v>-3.3999999999999998E-3</v>
          </cell>
          <cell r="F66">
            <v>155</v>
          </cell>
          <cell r="G66">
            <v>8</v>
          </cell>
          <cell r="H66">
            <v>5.4399999999999997E-2</v>
          </cell>
          <cell r="I66">
            <v>1195</v>
          </cell>
          <cell r="J66">
            <v>-59</v>
          </cell>
          <cell r="K66">
            <v>-4.7E-2</v>
          </cell>
          <cell r="L66">
            <v>1741</v>
          </cell>
          <cell r="M66">
            <v>30</v>
          </cell>
          <cell r="N66">
            <v>1.7500000000000002E-2</v>
          </cell>
          <cell r="O66">
            <v>446</v>
          </cell>
          <cell r="P66">
            <v>9</v>
          </cell>
          <cell r="Q66">
            <v>2.06E-2</v>
          </cell>
        </row>
        <row r="67">
          <cell r="C67">
            <v>3329</v>
          </cell>
          <cell r="D67">
            <v>-31</v>
          </cell>
          <cell r="E67">
            <v>-9.1999999999999998E-3</v>
          </cell>
          <cell r="F67">
            <v>166</v>
          </cell>
          <cell r="G67">
            <v>-7</v>
          </cell>
          <cell r="H67">
            <v>-4.0500000000000001E-2</v>
          </cell>
          <cell r="I67">
            <v>1282</v>
          </cell>
          <cell r="J67">
            <v>-33</v>
          </cell>
          <cell r="K67">
            <v>-2.5100000000000001E-2</v>
          </cell>
          <cell r="L67">
            <v>1587</v>
          </cell>
          <cell r="M67">
            <v>21</v>
          </cell>
          <cell r="N67">
            <v>1.34E-2</v>
          </cell>
          <cell r="O67">
            <v>294</v>
          </cell>
          <cell r="P67">
            <v>-12</v>
          </cell>
          <cell r="Q67">
            <v>-3.9199999999999999E-2</v>
          </cell>
        </row>
      </sheetData>
    </sheetDataSet>
  </externalBook>
</externalLink>
</file>

<file path=xl/theme/theme1.xml><?xml version="1.0" encoding="utf-8"?>
<a:theme xmlns:a="http://schemas.openxmlformats.org/drawingml/2006/main" name="Tema di Office">
  <a:themeElements>
    <a:clrScheme name="Personalizzato 1">
      <a:dk1>
        <a:sysClr val="windowText" lastClr="000000"/>
      </a:dk1>
      <a:lt1>
        <a:sysClr val="window" lastClr="FFFFFF"/>
      </a:lt1>
      <a:dk2>
        <a:srgbClr val="333333"/>
      </a:dk2>
      <a:lt2>
        <a:srgbClr val="ADADAD"/>
      </a:lt2>
      <a:accent1>
        <a:srgbClr val="F03E3E"/>
      </a:accent1>
      <a:accent2>
        <a:srgbClr val="FFCC29"/>
      </a:accent2>
      <a:accent3>
        <a:srgbClr val="88D54F"/>
      </a:accent3>
      <a:accent4>
        <a:srgbClr val="A568D2"/>
      </a:accent4>
      <a:accent5>
        <a:srgbClr val="008BCB"/>
      </a:accent5>
      <a:accent6>
        <a:srgbClr val="F89006"/>
      </a:accent6>
      <a:hlink>
        <a:srgbClr val="D01010"/>
      </a:hlink>
      <a:folHlink>
        <a:srgbClr val="E6682E"/>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S30"/>
  <sheetViews>
    <sheetView tabSelected="1" workbookViewId="0">
      <selection activeCell="U4" sqref="U4"/>
    </sheetView>
  </sheetViews>
  <sheetFormatPr defaultRowHeight="14.25" x14ac:dyDescent="0.2"/>
  <cols>
    <col min="1" max="1" width="4.25" style="16" customWidth="1"/>
    <col min="2" max="2" width="2.25" style="16" customWidth="1"/>
    <col min="3" max="9" width="9" style="16"/>
    <col min="10" max="10" width="8.5" style="16" customWidth="1"/>
    <col min="11" max="11" width="2" style="16" customWidth="1"/>
    <col min="12" max="16384" width="9" style="16"/>
  </cols>
  <sheetData>
    <row r="1" spans="2:19" ht="44.25" customHeight="1" x14ac:dyDescent="0.2">
      <c r="B1" s="15" t="s">
        <v>56</v>
      </c>
    </row>
    <row r="2" spans="2:19" ht="34.5" customHeight="1" x14ac:dyDescent="0.2">
      <c r="B2" s="27" t="s">
        <v>36</v>
      </c>
      <c r="C2" s="28"/>
      <c r="D2" s="23"/>
      <c r="E2" s="23"/>
      <c r="F2" s="23"/>
      <c r="G2" s="23"/>
      <c r="H2" s="23"/>
      <c r="I2" s="23"/>
      <c r="J2" s="23"/>
      <c r="K2" s="23"/>
      <c r="L2" s="27" t="s">
        <v>57</v>
      </c>
      <c r="M2" s="28"/>
      <c r="N2" s="23"/>
      <c r="O2" s="23"/>
      <c r="P2" s="23"/>
      <c r="Q2" s="23"/>
      <c r="R2" s="23"/>
      <c r="S2" s="23"/>
    </row>
    <row r="3" spans="2:19" x14ac:dyDescent="0.2">
      <c r="B3" s="24" t="s">
        <v>40</v>
      </c>
      <c r="C3" s="25"/>
      <c r="D3" s="23"/>
      <c r="E3" s="23"/>
      <c r="F3" s="23"/>
      <c r="G3" s="23"/>
      <c r="H3" s="23"/>
      <c r="I3" s="23"/>
      <c r="J3" s="23"/>
      <c r="K3" s="23"/>
      <c r="L3" s="24" t="s">
        <v>58</v>
      </c>
      <c r="M3" s="25"/>
      <c r="N3" s="23"/>
      <c r="O3" s="23"/>
      <c r="P3" s="23"/>
      <c r="Q3" s="23"/>
      <c r="R3" s="23"/>
      <c r="S3" s="23"/>
    </row>
    <row r="4" spans="2:19" x14ac:dyDescent="0.2">
      <c r="B4" s="25" t="s">
        <v>37</v>
      </c>
      <c r="C4" s="25"/>
      <c r="D4" s="23"/>
      <c r="E4" s="23"/>
      <c r="F4" s="23"/>
      <c r="G4" s="23"/>
      <c r="H4" s="23"/>
      <c r="I4" s="23"/>
      <c r="J4" s="23"/>
      <c r="K4" s="23"/>
      <c r="L4" s="25" t="s">
        <v>59</v>
      </c>
      <c r="M4" s="25"/>
      <c r="N4" s="23"/>
      <c r="O4" s="23"/>
      <c r="P4" s="23"/>
      <c r="Q4" s="23"/>
      <c r="R4" s="23"/>
      <c r="S4" s="23"/>
    </row>
    <row r="5" spans="2:19" x14ac:dyDescent="0.2">
      <c r="B5" s="25" t="s">
        <v>38</v>
      </c>
      <c r="C5" s="25"/>
      <c r="D5" s="26"/>
      <c r="E5" s="26"/>
      <c r="F5" s="26"/>
      <c r="G5" s="26"/>
      <c r="H5" s="26"/>
      <c r="I5" s="26"/>
      <c r="J5" s="23"/>
      <c r="K5" s="23"/>
      <c r="L5" s="25" t="s">
        <v>60</v>
      </c>
      <c r="M5" s="25"/>
      <c r="N5" s="26"/>
      <c r="O5" s="26"/>
      <c r="P5" s="26"/>
      <c r="Q5" s="26"/>
      <c r="R5" s="26"/>
      <c r="S5" s="26"/>
    </row>
    <row r="6" spans="2:19" x14ac:dyDescent="0.2">
      <c r="B6" s="25" t="s">
        <v>55</v>
      </c>
      <c r="C6" s="25"/>
      <c r="D6" s="26"/>
      <c r="E6" s="26"/>
      <c r="F6" s="26"/>
      <c r="G6" s="26"/>
      <c r="H6" s="26"/>
      <c r="I6" s="26"/>
      <c r="J6" s="23"/>
      <c r="K6" s="23"/>
      <c r="L6" s="25" t="s">
        <v>61</v>
      </c>
      <c r="M6" s="25"/>
      <c r="N6" s="26"/>
      <c r="O6" s="26"/>
      <c r="P6" s="26"/>
      <c r="Q6" s="26"/>
      <c r="R6" s="26"/>
      <c r="S6" s="26"/>
    </row>
    <row r="7" spans="2:19" x14ac:dyDescent="0.2">
      <c r="B7" s="25" t="s">
        <v>39</v>
      </c>
      <c r="C7" s="25"/>
      <c r="D7" s="26"/>
      <c r="E7" s="26"/>
      <c r="F7" s="26"/>
      <c r="G7" s="26"/>
      <c r="H7" s="26"/>
      <c r="I7" s="26"/>
      <c r="J7" s="23"/>
      <c r="K7" s="23"/>
      <c r="L7" s="25"/>
      <c r="M7" s="25"/>
      <c r="N7" s="26"/>
      <c r="O7" s="26"/>
      <c r="P7" s="26"/>
      <c r="Q7" s="26"/>
      <c r="R7" s="26"/>
      <c r="S7" s="26"/>
    </row>
    <row r="8" spans="2:19" ht="14.25" customHeight="1" thickBot="1" x14ac:dyDescent="0.25">
      <c r="B8" s="22"/>
      <c r="C8" s="25"/>
      <c r="D8" s="26"/>
      <c r="E8" s="26"/>
      <c r="F8" s="26"/>
      <c r="G8" s="26"/>
      <c r="H8" s="26"/>
      <c r="I8" s="26"/>
      <c r="J8" s="23"/>
      <c r="K8" s="23"/>
      <c r="L8" s="85"/>
      <c r="M8" s="85"/>
      <c r="N8" s="85"/>
      <c r="O8" s="85"/>
      <c r="P8" s="85"/>
      <c r="Q8" s="85"/>
      <c r="R8" s="85"/>
      <c r="S8" s="85"/>
    </row>
    <row r="9" spans="2:19" s="75" customFormat="1" ht="18.75" customHeight="1" x14ac:dyDescent="0.2">
      <c r="B9" s="76" t="s">
        <v>100</v>
      </c>
      <c r="C9" s="77"/>
      <c r="D9" s="77"/>
      <c r="E9" s="77"/>
      <c r="F9" s="77"/>
      <c r="G9" s="77"/>
      <c r="H9" s="77"/>
      <c r="I9" s="77"/>
      <c r="J9" s="77"/>
      <c r="K9" s="77"/>
      <c r="L9" s="77"/>
      <c r="M9" s="77"/>
      <c r="N9" s="77"/>
      <c r="O9" s="77"/>
      <c r="P9" s="77"/>
      <c r="Q9" s="77"/>
      <c r="R9" s="77"/>
      <c r="S9" s="78"/>
    </row>
    <row r="10" spans="2:19" s="75" customFormat="1" ht="18" customHeight="1" x14ac:dyDescent="0.2">
      <c r="B10" s="79"/>
      <c r="C10" s="80"/>
      <c r="D10" s="80"/>
      <c r="E10" s="80"/>
      <c r="F10" s="80"/>
      <c r="G10" s="80"/>
      <c r="H10" s="80"/>
      <c r="I10" s="80"/>
      <c r="J10" s="80"/>
      <c r="K10" s="80"/>
      <c r="L10" s="80"/>
      <c r="M10" s="80"/>
      <c r="N10" s="80"/>
      <c r="O10" s="80"/>
      <c r="P10" s="80"/>
      <c r="Q10" s="80"/>
      <c r="R10" s="80"/>
      <c r="S10" s="81"/>
    </row>
    <row r="11" spans="2:19" s="75" customFormat="1" ht="18" customHeight="1" thickBot="1" x14ac:dyDescent="0.25">
      <c r="B11" s="82" t="s">
        <v>23</v>
      </c>
      <c r="C11" s="83"/>
      <c r="D11" s="83"/>
      <c r="E11" s="83"/>
      <c r="F11" s="83"/>
      <c r="G11" s="83"/>
      <c r="H11" s="83"/>
      <c r="I11" s="83"/>
      <c r="J11" s="83"/>
      <c r="K11" s="83"/>
      <c r="L11" s="83"/>
      <c r="M11" s="83"/>
      <c r="N11" s="83"/>
      <c r="O11" s="83"/>
      <c r="P11" s="83"/>
      <c r="Q11" s="83"/>
      <c r="R11" s="83"/>
      <c r="S11" s="84"/>
    </row>
    <row r="19" ht="21.75" customHeight="1" x14ac:dyDescent="0.2"/>
    <row r="25" ht="21.75" customHeight="1" x14ac:dyDescent="0.2"/>
    <row r="30" ht="21.75" customHeight="1" x14ac:dyDescent="0.2"/>
  </sheetData>
  <sheetProtection sheet="1" objects="1" scenarios="1"/>
  <mergeCells count="3">
    <mergeCell ref="B9:S10"/>
    <mergeCell ref="B11:S11"/>
    <mergeCell ref="L8:S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2:Z124"/>
  <sheetViews>
    <sheetView zoomScaleNormal="100" zoomScalePageLayoutView="125" workbookViewId="0">
      <selection activeCell="U13" sqref="U13:U16"/>
    </sheetView>
  </sheetViews>
  <sheetFormatPr defaultColWidth="8.75" defaultRowHeight="12.75" x14ac:dyDescent="0.2"/>
  <cols>
    <col min="1" max="1" width="4.125" style="1" customWidth="1"/>
    <col min="2" max="2" width="18.875" style="1" customWidth="1"/>
    <col min="3" max="20" width="8.125" style="1" customWidth="1"/>
    <col min="21" max="22" width="8.75" style="1"/>
    <col min="23" max="23" width="7.375" style="1" customWidth="1"/>
    <col min="24" max="25" width="8.75" style="1"/>
    <col min="26" max="26" width="8" style="1" customWidth="1"/>
    <col min="27" max="28" width="8.75" style="1"/>
    <col min="29" max="29" width="7.625" style="1" customWidth="1"/>
    <col min="30" max="31" width="8.75" style="1"/>
    <col min="32" max="32" width="7.875" style="1" customWidth="1"/>
    <col min="33" max="34" width="8.75" style="1"/>
    <col min="35" max="35" width="8.25" style="1" customWidth="1"/>
    <col min="36" max="16384" width="8.75" style="1"/>
  </cols>
  <sheetData>
    <row r="2" spans="2:26" ht="15" customHeight="1" x14ac:dyDescent="0.2">
      <c r="B2" s="87" t="s">
        <v>75</v>
      </c>
      <c r="C2" s="87"/>
      <c r="D2" s="87"/>
      <c r="E2" s="87"/>
      <c r="F2" s="87"/>
      <c r="G2" s="87"/>
      <c r="H2" s="87"/>
      <c r="I2" s="87"/>
      <c r="J2" s="87"/>
      <c r="K2" s="87"/>
      <c r="L2" s="87"/>
      <c r="M2" s="87"/>
      <c r="N2" s="87"/>
      <c r="O2" s="87"/>
      <c r="P2" s="87"/>
      <c r="Q2" s="87"/>
      <c r="R2" s="87"/>
      <c r="S2" s="87"/>
      <c r="T2" s="87"/>
      <c r="V2" s="45" t="s">
        <v>24</v>
      </c>
      <c r="W2" s="45"/>
      <c r="X2" s="45"/>
      <c r="Y2" s="45"/>
      <c r="Z2" s="45"/>
    </row>
    <row r="3" spans="2:26" x14ac:dyDescent="0.2">
      <c r="B3" s="87"/>
      <c r="C3" s="87"/>
      <c r="D3" s="87"/>
      <c r="E3" s="87"/>
      <c r="F3" s="87"/>
      <c r="G3" s="87"/>
      <c r="H3" s="87"/>
      <c r="I3" s="87"/>
      <c r="J3" s="87"/>
      <c r="K3" s="87"/>
      <c r="L3" s="87"/>
      <c r="M3" s="87"/>
      <c r="N3" s="87"/>
      <c r="O3" s="87"/>
      <c r="P3" s="87"/>
      <c r="Q3" s="87"/>
      <c r="R3" s="87"/>
      <c r="S3" s="87"/>
      <c r="T3" s="87"/>
      <c r="V3" s="45"/>
      <c r="W3" s="45"/>
      <c r="X3" s="45"/>
      <c r="Y3" s="45"/>
      <c r="Z3" s="45"/>
    </row>
    <row r="4" spans="2:26" x14ac:dyDescent="0.2">
      <c r="B4" s="87"/>
      <c r="C4" s="87"/>
      <c r="D4" s="87"/>
      <c r="E4" s="87"/>
      <c r="F4" s="87"/>
      <c r="G4" s="87"/>
      <c r="H4" s="87"/>
      <c r="I4" s="87"/>
      <c r="J4" s="87"/>
      <c r="K4" s="87"/>
      <c r="L4" s="87"/>
      <c r="M4" s="87"/>
      <c r="N4" s="87"/>
      <c r="O4" s="87"/>
      <c r="P4" s="87"/>
      <c r="Q4" s="87"/>
      <c r="R4" s="87"/>
      <c r="S4" s="87"/>
      <c r="T4" s="87"/>
      <c r="V4" s="45"/>
      <c r="W4" s="45"/>
      <c r="X4" s="45"/>
      <c r="Y4" s="45"/>
      <c r="Z4" s="45"/>
    </row>
    <row r="5" spans="2:26" ht="13.5" customHeight="1" x14ac:dyDescent="0.2">
      <c r="C5" s="46"/>
      <c r="D5" s="46"/>
      <c r="E5" s="46"/>
      <c r="F5" s="46"/>
      <c r="G5" s="46"/>
      <c r="H5" s="46"/>
      <c r="I5" s="46"/>
      <c r="J5" s="46"/>
      <c r="K5" s="46"/>
      <c r="L5" s="46"/>
      <c r="O5" s="1" t="s">
        <v>26</v>
      </c>
      <c r="V5" s="45"/>
      <c r="W5" s="45"/>
      <c r="X5" s="45"/>
      <c r="Y5" s="45"/>
      <c r="Z5" s="45"/>
    </row>
    <row r="6" spans="2:26" ht="24.95" customHeight="1" x14ac:dyDescent="0.2">
      <c r="B6" s="67" t="s">
        <v>76</v>
      </c>
      <c r="C6" s="55"/>
      <c r="D6" s="55"/>
      <c r="E6" s="55"/>
      <c r="F6" s="55"/>
      <c r="G6" s="55"/>
      <c r="H6" s="55"/>
      <c r="I6" s="55"/>
      <c r="J6" s="55"/>
      <c r="K6" s="55"/>
      <c r="L6" s="55"/>
      <c r="V6" s="45"/>
      <c r="W6" s="45"/>
      <c r="X6" s="45"/>
      <c r="Y6" s="45"/>
      <c r="Z6" s="45"/>
    </row>
    <row r="7" spans="2:26" ht="15" customHeight="1" x14ac:dyDescent="0.2">
      <c r="B7" s="88" t="s">
        <v>48</v>
      </c>
      <c r="C7" s="94" t="s">
        <v>42</v>
      </c>
      <c r="D7" s="94"/>
      <c r="E7" s="92" t="s">
        <v>2</v>
      </c>
      <c r="F7" s="92"/>
      <c r="G7" s="92"/>
      <c r="H7" s="92"/>
      <c r="I7" s="92"/>
      <c r="J7" s="92"/>
      <c r="K7" s="92"/>
      <c r="L7" s="92"/>
      <c r="V7" s="45" t="s">
        <v>17</v>
      </c>
      <c r="W7" s="45"/>
      <c r="X7" s="45"/>
      <c r="Y7" s="45"/>
      <c r="Z7" s="45"/>
    </row>
    <row r="8" spans="2:26" ht="27" customHeight="1" x14ac:dyDescent="0.2">
      <c r="B8" s="89"/>
      <c r="C8" s="95"/>
      <c r="D8" s="95"/>
      <c r="E8" s="93" t="s">
        <v>49</v>
      </c>
      <c r="F8" s="93"/>
      <c r="G8" s="93" t="s">
        <v>50</v>
      </c>
      <c r="H8" s="93"/>
      <c r="I8" s="93" t="s">
        <v>51</v>
      </c>
      <c r="J8" s="93"/>
      <c r="K8" s="93" t="s">
        <v>0</v>
      </c>
      <c r="L8" s="93"/>
      <c r="V8" s="45"/>
      <c r="W8" s="45"/>
      <c r="X8" s="45"/>
      <c r="Y8" s="45"/>
      <c r="Z8" s="45"/>
    </row>
    <row r="9" spans="2:26" ht="35.25" customHeight="1" x14ac:dyDescent="0.2">
      <c r="B9" s="2"/>
      <c r="C9" s="3" t="s">
        <v>71</v>
      </c>
      <c r="D9" s="4" t="s">
        <v>1</v>
      </c>
      <c r="E9" s="3" t="s">
        <v>71</v>
      </c>
      <c r="F9" s="4" t="s">
        <v>1</v>
      </c>
      <c r="G9" s="3" t="s">
        <v>71</v>
      </c>
      <c r="H9" s="4" t="s">
        <v>1</v>
      </c>
      <c r="I9" s="3" t="s">
        <v>71</v>
      </c>
      <c r="J9" s="4" t="s">
        <v>1</v>
      </c>
      <c r="K9" s="3" t="s">
        <v>71</v>
      </c>
      <c r="L9" s="4" t="s">
        <v>1</v>
      </c>
      <c r="V9" s="45"/>
      <c r="W9" s="69" t="s">
        <v>49</v>
      </c>
      <c r="X9" s="69" t="s">
        <v>50</v>
      </c>
      <c r="Y9" s="69" t="s">
        <v>51</v>
      </c>
      <c r="Z9" s="69" t="s">
        <v>0</v>
      </c>
    </row>
    <row r="10" spans="2:26" x14ac:dyDescent="0.2">
      <c r="B10" s="1" t="s">
        <v>3</v>
      </c>
      <c r="C10" s="19">
        <f>$G$43</f>
        <v>584902</v>
      </c>
      <c r="D10" s="49">
        <v>1</v>
      </c>
      <c r="E10" s="19">
        <f>$G$39</f>
        <v>61847</v>
      </c>
      <c r="F10" s="29">
        <f>E10/$C$10</f>
        <v>0.10573908107682997</v>
      </c>
      <c r="G10" s="19">
        <f>$G$40</f>
        <v>150734</v>
      </c>
      <c r="H10" s="29">
        <f>G10/$C$10</f>
        <v>0.25770812888312916</v>
      </c>
      <c r="I10" s="19">
        <f>$G$41</f>
        <v>372008</v>
      </c>
      <c r="J10" s="29">
        <f>I10/$C$10</f>
        <v>0.63601765765888985</v>
      </c>
      <c r="K10" s="19">
        <f>$G$42</f>
        <v>313</v>
      </c>
      <c r="L10" s="29">
        <f>K10/$C$10</f>
        <v>5.3513238115103045E-4</v>
      </c>
      <c r="N10" s="1" t="s">
        <v>25</v>
      </c>
      <c r="V10" s="45" t="s">
        <v>4</v>
      </c>
      <c r="W10" s="54">
        <f>$E$11</f>
        <v>8084</v>
      </c>
      <c r="X10" s="54">
        <f>$G$11</f>
        <v>28733</v>
      </c>
      <c r="Y10" s="54">
        <f>$I$11</f>
        <v>63132</v>
      </c>
      <c r="Z10" s="54">
        <f>$K$11</f>
        <v>16</v>
      </c>
    </row>
    <row r="11" spans="2:26" x14ac:dyDescent="0.2">
      <c r="B11" s="1" t="s">
        <v>4</v>
      </c>
      <c r="C11" s="19">
        <f>$G$58</f>
        <v>99965</v>
      </c>
      <c r="D11" s="52">
        <v>1</v>
      </c>
      <c r="E11" s="19">
        <f>$G$54</f>
        <v>8084</v>
      </c>
      <c r="F11" s="18">
        <f>E11/$C$11</f>
        <v>8.0868303906367234E-2</v>
      </c>
      <c r="G11" s="19">
        <f>$G$55</f>
        <v>28733</v>
      </c>
      <c r="H11" s="18">
        <f>G11/$C$11</f>
        <v>0.28743060071024856</v>
      </c>
      <c r="I11" s="19">
        <f>$G$56</f>
        <v>63132</v>
      </c>
      <c r="J11" s="18">
        <f>I11/$C$11</f>
        <v>0.63154103936377737</v>
      </c>
      <c r="K11" s="19">
        <f>$G$57</f>
        <v>16</v>
      </c>
      <c r="L11" s="18">
        <f>K11/$C$11</f>
        <v>1.6005601960686241E-4</v>
      </c>
      <c r="V11" s="45"/>
      <c r="W11" s="45"/>
      <c r="X11" s="45"/>
      <c r="Y11" s="45"/>
      <c r="Z11" s="45"/>
    </row>
    <row r="12" spans="2:26" ht="15" customHeight="1" x14ac:dyDescent="0.2">
      <c r="B12" s="53"/>
      <c r="C12" s="86" t="s">
        <v>14</v>
      </c>
      <c r="D12" s="86"/>
      <c r="E12" s="86"/>
      <c r="F12" s="86"/>
      <c r="G12" s="86"/>
      <c r="H12" s="86"/>
      <c r="I12" s="86"/>
      <c r="J12" s="86"/>
      <c r="K12" s="86"/>
      <c r="L12" s="86"/>
    </row>
    <row r="13" spans="2:26" ht="15" customHeight="1" x14ac:dyDescent="0.2">
      <c r="B13" s="1" t="s">
        <v>29</v>
      </c>
      <c r="C13" s="19">
        <f>$G$73</f>
        <v>24279</v>
      </c>
      <c r="D13" s="49">
        <v>1</v>
      </c>
      <c r="E13" s="19">
        <f>$G$69</f>
        <v>1682</v>
      </c>
      <c r="F13" s="29">
        <f>E13/$C$13</f>
        <v>6.92779768524239E-2</v>
      </c>
      <c r="G13" s="19">
        <f>$G$70</f>
        <v>6625</v>
      </c>
      <c r="H13" s="29">
        <f>G13/$C$13</f>
        <v>0.27286955805428559</v>
      </c>
      <c r="I13" s="19">
        <f>$G$71</f>
        <v>15969</v>
      </c>
      <c r="J13" s="29">
        <f>I13/$C$13</f>
        <v>0.65772890151983199</v>
      </c>
      <c r="K13" s="19">
        <f>$G$72</f>
        <v>3</v>
      </c>
      <c r="L13" s="29">
        <f>K13/$C$13</f>
        <v>1.2356357345854441E-4</v>
      </c>
      <c r="U13" s="29"/>
    </row>
    <row r="14" spans="2:26" x14ac:dyDescent="0.2">
      <c r="B14" s="1" t="s">
        <v>5</v>
      </c>
      <c r="C14" s="19">
        <f>$G$88</f>
        <v>39405</v>
      </c>
      <c r="D14" s="49">
        <v>1</v>
      </c>
      <c r="E14" s="19">
        <f>$G$84</f>
        <v>2826</v>
      </c>
      <c r="F14" s="29">
        <f>E14/$C$14</f>
        <v>7.1716787209744962E-2</v>
      </c>
      <c r="G14" s="19">
        <f>$G$85</f>
        <v>11738</v>
      </c>
      <c r="H14" s="29">
        <f>G14/$C$14</f>
        <v>0.29788097957112042</v>
      </c>
      <c r="I14" s="19">
        <f>$G$86</f>
        <v>24835</v>
      </c>
      <c r="J14" s="29">
        <f>I14/$C$14</f>
        <v>0.63024996827813728</v>
      </c>
      <c r="K14" s="19">
        <f>$G$87</f>
        <v>6</v>
      </c>
      <c r="L14" s="29">
        <f>K14/$C$14</f>
        <v>1.5226494099733535E-4</v>
      </c>
      <c r="P14" s="1" t="s">
        <v>27</v>
      </c>
      <c r="R14" s="1" t="s">
        <v>8</v>
      </c>
      <c r="U14" s="29"/>
    </row>
    <row r="15" spans="2:26" x14ac:dyDescent="0.2">
      <c r="B15" s="1" t="s">
        <v>6</v>
      </c>
      <c r="C15" s="19">
        <f>$G$103</f>
        <v>16434</v>
      </c>
      <c r="D15" s="49">
        <v>1</v>
      </c>
      <c r="E15" s="19">
        <f>$G$99</f>
        <v>829</v>
      </c>
      <c r="F15" s="29">
        <f>E15/$C$15</f>
        <v>5.0444201046610689E-2</v>
      </c>
      <c r="G15" s="19">
        <f>$G$100</f>
        <v>4776</v>
      </c>
      <c r="H15" s="29">
        <f>G15/$C$15</f>
        <v>0.29061701350857977</v>
      </c>
      <c r="I15" s="19">
        <f>$G$101</f>
        <v>10827</v>
      </c>
      <c r="J15" s="29">
        <f>I15/$C$15</f>
        <v>0.65881708652792992</v>
      </c>
      <c r="K15" s="19">
        <f>$G$102</f>
        <v>2</v>
      </c>
      <c r="L15" s="29">
        <f>K15/$C$15</f>
        <v>1.2169891687963977E-4</v>
      </c>
      <c r="U15" s="29"/>
    </row>
    <row r="16" spans="2:26" x14ac:dyDescent="0.2">
      <c r="B16" s="55" t="s">
        <v>7</v>
      </c>
      <c r="C16" s="11">
        <f>$G$118</f>
        <v>19847</v>
      </c>
      <c r="D16" s="52">
        <v>1</v>
      </c>
      <c r="E16" s="11">
        <f>$G$114</f>
        <v>2747</v>
      </c>
      <c r="F16" s="18">
        <f>E16/$C$16</f>
        <v>0.13840882753060915</v>
      </c>
      <c r="G16" s="11">
        <f>$G$115</f>
        <v>5594</v>
      </c>
      <c r="H16" s="18">
        <f>G16/$C$16</f>
        <v>0.28185619992946037</v>
      </c>
      <c r="I16" s="11">
        <f>$G$116</f>
        <v>11501</v>
      </c>
      <c r="J16" s="18">
        <f>I16/$C$16</f>
        <v>0.5794830452965184</v>
      </c>
      <c r="K16" s="11">
        <f>$G$117</f>
        <v>5</v>
      </c>
      <c r="L16" s="18">
        <f>K16/$C$16</f>
        <v>2.5192724341210258E-4</v>
      </c>
      <c r="U16" s="29"/>
    </row>
    <row r="17" spans="2:23" ht="24.95" customHeight="1" x14ac:dyDescent="0.2">
      <c r="B17" s="68" t="s">
        <v>23</v>
      </c>
      <c r="C17" s="56"/>
      <c r="D17" s="56"/>
      <c r="E17" s="56"/>
      <c r="F17" s="56"/>
      <c r="G17" s="56"/>
      <c r="H17" s="56"/>
      <c r="I17" s="56"/>
      <c r="J17" s="56"/>
      <c r="K17" s="56"/>
      <c r="L17" s="56"/>
    </row>
    <row r="20" spans="2:23" s="57" customFormat="1" ht="24.95" customHeight="1" x14ac:dyDescent="0.2">
      <c r="B20" s="67" t="s">
        <v>74</v>
      </c>
      <c r="C20" s="46"/>
      <c r="D20" s="46"/>
      <c r="E20" s="46"/>
      <c r="F20" s="46"/>
      <c r="G20" s="46"/>
      <c r="H20" s="46"/>
      <c r="I20" s="46"/>
      <c r="J20" s="46"/>
      <c r="K20" s="46"/>
      <c r="L20" s="46"/>
      <c r="M20" s="46"/>
      <c r="N20" s="46"/>
      <c r="O20" s="46"/>
      <c r="P20" s="46"/>
      <c r="Q20" s="46"/>
    </row>
    <row r="21" spans="2:23" ht="15" customHeight="1" x14ac:dyDescent="0.2">
      <c r="B21" s="88" t="s">
        <v>48</v>
      </c>
      <c r="C21" s="90" t="s">
        <v>42</v>
      </c>
      <c r="D21" s="90"/>
      <c r="E21" s="90"/>
      <c r="F21" s="92" t="s">
        <v>2</v>
      </c>
      <c r="G21" s="92"/>
      <c r="H21" s="92"/>
      <c r="I21" s="92"/>
      <c r="J21" s="92"/>
      <c r="K21" s="92"/>
      <c r="L21" s="92"/>
      <c r="M21" s="92"/>
      <c r="N21" s="92"/>
      <c r="O21" s="92"/>
      <c r="P21" s="92"/>
      <c r="Q21" s="92"/>
      <c r="T21" s="1" t="s">
        <v>8</v>
      </c>
    </row>
    <row r="22" spans="2:23" ht="24.75" customHeight="1" x14ac:dyDescent="0.2">
      <c r="B22" s="89"/>
      <c r="C22" s="91"/>
      <c r="D22" s="91"/>
      <c r="E22" s="91"/>
      <c r="F22" s="93" t="s">
        <v>49</v>
      </c>
      <c r="G22" s="93"/>
      <c r="H22" s="93"/>
      <c r="I22" s="93" t="s">
        <v>50</v>
      </c>
      <c r="J22" s="93"/>
      <c r="K22" s="93"/>
      <c r="L22" s="93" t="s">
        <v>51</v>
      </c>
      <c r="M22" s="93"/>
      <c r="N22" s="93"/>
      <c r="O22" s="93" t="s">
        <v>0</v>
      </c>
      <c r="P22" s="93"/>
      <c r="Q22" s="93"/>
    </row>
    <row r="23" spans="2:23" ht="35.25" customHeight="1" x14ac:dyDescent="0.2">
      <c r="B23" s="2"/>
      <c r="C23" s="3" t="s">
        <v>71</v>
      </c>
      <c r="D23" s="4" t="s">
        <v>72</v>
      </c>
      <c r="E23" s="4" t="s">
        <v>73</v>
      </c>
      <c r="F23" s="3" t="s">
        <v>71</v>
      </c>
      <c r="G23" s="4" t="s">
        <v>72</v>
      </c>
      <c r="H23" s="4" t="s">
        <v>73</v>
      </c>
      <c r="I23" s="3" t="s">
        <v>71</v>
      </c>
      <c r="J23" s="4" t="s">
        <v>72</v>
      </c>
      <c r="K23" s="4" t="s">
        <v>73</v>
      </c>
      <c r="L23" s="3" t="s">
        <v>71</v>
      </c>
      <c r="M23" s="4" t="s">
        <v>72</v>
      </c>
      <c r="N23" s="4" t="s">
        <v>73</v>
      </c>
      <c r="O23" s="3" t="s">
        <v>71</v>
      </c>
      <c r="P23" s="4" t="s">
        <v>72</v>
      </c>
      <c r="Q23" s="4" t="s">
        <v>73</v>
      </c>
      <c r="W23" s="1" t="s">
        <v>25</v>
      </c>
    </row>
    <row r="24" spans="2:23" x14ac:dyDescent="0.2">
      <c r="B24" s="1" t="s">
        <v>3</v>
      </c>
      <c r="C24" s="19">
        <f>$G$43</f>
        <v>584902</v>
      </c>
      <c r="D24" s="54">
        <f>G43-F43</f>
        <v>2229</v>
      </c>
      <c r="E24" s="51">
        <f>(G43-F43)/F43</f>
        <v>3.8254732929104318E-3</v>
      </c>
      <c r="F24" s="19">
        <f>$G$39</f>
        <v>61847</v>
      </c>
      <c r="G24" s="54">
        <f>G39-F39</f>
        <v>-125</v>
      </c>
      <c r="H24" s="51">
        <f>(G39-F39)/F39</f>
        <v>-2.0170399535273994E-3</v>
      </c>
      <c r="I24" s="19">
        <f>$G$40</f>
        <v>150734</v>
      </c>
      <c r="J24" s="54">
        <f>G40-F40</f>
        <v>940</v>
      </c>
      <c r="K24" s="51">
        <f>(G40-F40)/F40</f>
        <v>6.2752847243547809E-3</v>
      </c>
      <c r="L24" s="19">
        <f>$G$41</f>
        <v>372008</v>
      </c>
      <c r="M24" s="54">
        <f>G41-F41</f>
        <v>1309</v>
      </c>
      <c r="N24" s="51">
        <f>(G41-F41)/F41</f>
        <v>3.5311667957021735E-3</v>
      </c>
      <c r="O24" s="19">
        <f>$G$42</f>
        <v>313</v>
      </c>
      <c r="P24" s="54">
        <f>G42-F42</f>
        <v>105</v>
      </c>
      <c r="Q24" s="51">
        <f>(G42-F42)/F42</f>
        <v>0.50480769230769229</v>
      </c>
    </row>
    <row r="25" spans="2:23" x14ac:dyDescent="0.2">
      <c r="B25" s="1" t="s">
        <v>4</v>
      </c>
      <c r="C25" s="19">
        <f>$G$58</f>
        <v>99965</v>
      </c>
      <c r="D25" s="54">
        <f>G58-F58</f>
        <v>-742</v>
      </c>
      <c r="E25" s="51">
        <f>(G58-F58)/F58</f>
        <v>-7.367908884188785E-3</v>
      </c>
      <c r="F25" s="19">
        <f>$G$54</f>
        <v>8084</v>
      </c>
      <c r="G25" s="54">
        <f>G54-F54</f>
        <v>-21</v>
      </c>
      <c r="H25" s="51">
        <f>(G54-F54)/F54</f>
        <v>-2.5909932140653919E-3</v>
      </c>
      <c r="I25" s="19">
        <f>$G$55</f>
        <v>28733</v>
      </c>
      <c r="J25" s="54">
        <f>G55-F55</f>
        <v>-283</v>
      </c>
      <c r="K25" s="51">
        <f>(G55-F55)/F55</f>
        <v>-9.7532395919492695E-3</v>
      </c>
      <c r="L25" s="19">
        <f>$G$56</f>
        <v>63132</v>
      </c>
      <c r="M25" s="54">
        <f>G56-F56</f>
        <v>-437</v>
      </c>
      <c r="N25" s="51">
        <f>(G56-F56)/F56</f>
        <v>-6.8744199216599286E-3</v>
      </c>
      <c r="O25" s="19">
        <f>$G$57</f>
        <v>16</v>
      </c>
      <c r="P25" s="54">
        <f>G57-F57</f>
        <v>-1</v>
      </c>
      <c r="Q25" s="51">
        <f>(G57-F57)/F57</f>
        <v>-5.8823529411764705E-2</v>
      </c>
    </row>
    <row r="26" spans="2:23" ht="15" customHeight="1" x14ac:dyDescent="0.2">
      <c r="C26" s="86" t="s">
        <v>14</v>
      </c>
      <c r="D26" s="86"/>
      <c r="E26" s="86"/>
      <c r="F26" s="86"/>
      <c r="G26" s="86"/>
      <c r="H26" s="86"/>
      <c r="I26" s="86"/>
      <c r="J26" s="86"/>
      <c r="K26" s="86"/>
      <c r="L26" s="86"/>
      <c r="M26" s="86"/>
      <c r="N26" s="86"/>
      <c r="O26" s="86"/>
      <c r="P26" s="86"/>
      <c r="Q26" s="86"/>
    </row>
    <row r="27" spans="2:23" ht="15" customHeight="1" x14ac:dyDescent="0.2">
      <c r="B27" s="1" t="s">
        <v>29</v>
      </c>
      <c r="C27" s="19">
        <f>$G$73</f>
        <v>24279</v>
      </c>
      <c r="D27" s="54">
        <f>G73-F73</f>
        <v>-397</v>
      </c>
      <c r="E27" s="51">
        <f>(G73-F73)/F73</f>
        <v>-1.6088507051385963E-2</v>
      </c>
      <c r="F27" s="19">
        <f>$G$69</f>
        <v>1682</v>
      </c>
      <c r="G27" s="54">
        <f>G69-F69</f>
        <v>-6</v>
      </c>
      <c r="H27" s="51">
        <f>(G69-F69)/F69</f>
        <v>-3.5545023696682463E-3</v>
      </c>
      <c r="I27" s="19">
        <f>$G$70</f>
        <v>6625</v>
      </c>
      <c r="J27" s="54">
        <f>G70-F70</f>
        <v>-185</v>
      </c>
      <c r="K27" s="51">
        <f>(G70-F70)/F70</f>
        <v>-2.7165932452276064E-2</v>
      </c>
      <c r="L27" s="19">
        <f>$G$71</f>
        <v>15969</v>
      </c>
      <c r="M27" s="54">
        <f>G71-F71</f>
        <v>-204</v>
      </c>
      <c r="N27" s="51">
        <f>(G71-F71)/F71</f>
        <v>-1.2613615284733816E-2</v>
      </c>
      <c r="O27" s="19">
        <f>$G$72</f>
        <v>3</v>
      </c>
      <c r="P27" s="54">
        <f>G72-F72</f>
        <v>-2</v>
      </c>
      <c r="Q27" s="51">
        <f>(G72-F72)/F72</f>
        <v>-0.4</v>
      </c>
    </row>
    <row r="28" spans="2:23" x14ac:dyDescent="0.2">
      <c r="B28" s="1" t="s">
        <v>5</v>
      </c>
      <c r="C28" s="19">
        <f>$G$88</f>
        <v>39405</v>
      </c>
      <c r="D28" s="54">
        <f>G88-F88</f>
        <v>-13</v>
      </c>
      <c r="E28" s="51">
        <f>(G88-F88)/F88</f>
        <v>-3.2979856918159217E-4</v>
      </c>
      <c r="F28" s="19">
        <f>$G$84</f>
        <v>2826</v>
      </c>
      <c r="G28" s="54">
        <f>G84-F84</f>
        <v>23</v>
      </c>
      <c r="H28" s="51">
        <f>(G84-F84)/F84</f>
        <v>8.2054941134498752E-3</v>
      </c>
      <c r="I28" s="19">
        <f>$G$85</f>
        <v>11738</v>
      </c>
      <c r="J28" s="54">
        <f>G85-F85</f>
        <v>42</v>
      </c>
      <c r="K28" s="51">
        <f>(G85-F85)/F85</f>
        <v>3.5909712722298221E-3</v>
      </c>
      <c r="L28" s="19">
        <f>$G$86</f>
        <v>24835</v>
      </c>
      <c r="M28" s="54">
        <f>G86-F86</f>
        <v>-78</v>
      </c>
      <c r="N28" s="51">
        <f>(G86-F86)/F86</f>
        <v>-3.1308955163970617E-3</v>
      </c>
      <c r="O28" s="19">
        <f>$G$87</f>
        <v>6</v>
      </c>
      <c r="P28" s="54">
        <f>G87-F87</f>
        <v>0</v>
      </c>
      <c r="Q28" s="51">
        <f>(G87-F87)/F87</f>
        <v>0</v>
      </c>
    </row>
    <row r="29" spans="2:23" x14ac:dyDescent="0.2">
      <c r="B29" s="1" t="s">
        <v>6</v>
      </c>
      <c r="C29" s="19">
        <f>$G$103</f>
        <v>16434</v>
      </c>
      <c r="D29" s="54">
        <f>G103-F103</f>
        <v>-168</v>
      </c>
      <c r="E29" s="51">
        <f>(G103-F103)/F103</f>
        <v>-1.0119262739428984E-2</v>
      </c>
      <c r="F29" s="19">
        <f>$G$99</f>
        <v>829</v>
      </c>
      <c r="G29" s="54">
        <f>G99-F99</f>
        <v>-6</v>
      </c>
      <c r="H29" s="51">
        <f>(G99-F99)/F99</f>
        <v>-7.18562874251497E-3</v>
      </c>
      <c r="I29" s="19">
        <f>$G$100</f>
        <v>4776</v>
      </c>
      <c r="J29" s="54">
        <f>G100-F100</f>
        <v>-100</v>
      </c>
      <c r="K29" s="51">
        <f>(G100-F100)/F100</f>
        <v>-2.0508613617719443E-2</v>
      </c>
      <c r="L29" s="19">
        <f>$G$101</f>
        <v>10827</v>
      </c>
      <c r="M29" s="54">
        <f>G101-F101</f>
        <v>-62</v>
      </c>
      <c r="N29" s="51">
        <f>(G101-F101)/F101</f>
        <v>-5.6938194508219303E-3</v>
      </c>
      <c r="O29" s="19">
        <f>$G$102</f>
        <v>2</v>
      </c>
      <c r="P29" s="54">
        <f>G102-F102</f>
        <v>0</v>
      </c>
      <c r="Q29" s="51">
        <f>(G102-F102)/F102</f>
        <v>0</v>
      </c>
    </row>
    <row r="30" spans="2:23" x14ac:dyDescent="0.2">
      <c r="B30" s="55" t="s">
        <v>7</v>
      </c>
      <c r="C30" s="11">
        <f>$G$118</f>
        <v>19847</v>
      </c>
      <c r="D30" s="17">
        <f>G118-F118</f>
        <v>-164</v>
      </c>
      <c r="E30" s="18">
        <f>(G118-F118)/F118</f>
        <v>-8.1954924791364757E-3</v>
      </c>
      <c r="F30" s="11">
        <f>$G$114</f>
        <v>2747</v>
      </c>
      <c r="G30" s="17">
        <f>G114-F114</f>
        <v>-32</v>
      </c>
      <c r="H30" s="18">
        <f>(G114-F114)/F114</f>
        <v>-1.1514933429291111E-2</v>
      </c>
      <c r="I30" s="11">
        <f>$G$115</f>
        <v>5594</v>
      </c>
      <c r="J30" s="17">
        <f>G115-F115</f>
        <v>-40</v>
      </c>
      <c r="K30" s="18">
        <f>(G115-F115)/F115</f>
        <v>-7.099751508697196E-3</v>
      </c>
      <c r="L30" s="11">
        <f>$G$116</f>
        <v>11501</v>
      </c>
      <c r="M30" s="17">
        <f>G116-F116</f>
        <v>-93</v>
      </c>
      <c r="N30" s="18">
        <f>(G116-F116)/F116</f>
        <v>-8.0213903743315516E-3</v>
      </c>
      <c r="O30" s="11">
        <f>$G$117</f>
        <v>5</v>
      </c>
      <c r="P30" s="17">
        <f>G117-F117</f>
        <v>1</v>
      </c>
      <c r="Q30" s="18">
        <f>(G117-F117)/F117</f>
        <v>0.25</v>
      </c>
      <c r="S30" s="1" t="s">
        <v>8</v>
      </c>
    </row>
    <row r="31" spans="2:23" ht="24.95" customHeight="1" x14ac:dyDescent="0.2">
      <c r="B31" s="45" t="s">
        <v>23</v>
      </c>
      <c r="C31" s="45"/>
      <c r="D31" s="45"/>
      <c r="E31" s="45"/>
      <c r="F31" s="45"/>
      <c r="G31" s="45"/>
      <c r="H31" s="45"/>
      <c r="I31" s="45"/>
      <c r="J31" s="45"/>
      <c r="K31" s="45"/>
      <c r="L31" s="45"/>
    </row>
    <row r="33" spans="2:20" x14ac:dyDescent="0.2">
      <c r="B33" s="87" t="s">
        <v>64</v>
      </c>
      <c r="C33" s="87"/>
      <c r="D33" s="87"/>
      <c r="E33" s="87"/>
      <c r="F33" s="87"/>
      <c r="G33" s="87"/>
      <c r="H33" s="87"/>
      <c r="I33" s="87"/>
      <c r="J33" s="87"/>
      <c r="K33" s="87"/>
      <c r="L33" s="87"/>
      <c r="M33" s="87"/>
      <c r="N33" s="87"/>
      <c r="O33" s="87"/>
      <c r="P33" s="87"/>
      <c r="Q33" s="87"/>
      <c r="R33" s="87"/>
      <c r="S33" s="87"/>
      <c r="T33" s="87"/>
    </row>
    <row r="34" spans="2:20" x14ac:dyDescent="0.2">
      <c r="B34" s="87"/>
      <c r="C34" s="87"/>
      <c r="D34" s="87"/>
      <c r="E34" s="87"/>
      <c r="F34" s="87"/>
      <c r="G34" s="87"/>
      <c r="H34" s="87"/>
      <c r="I34" s="87"/>
      <c r="J34" s="87"/>
      <c r="K34" s="87"/>
      <c r="L34" s="87"/>
      <c r="M34" s="87"/>
      <c r="N34" s="87"/>
      <c r="O34" s="87"/>
      <c r="P34" s="87"/>
      <c r="Q34" s="87"/>
      <c r="R34" s="87"/>
      <c r="S34" s="87"/>
      <c r="T34" s="87"/>
    </row>
    <row r="35" spans="2:20" x14ac:dyDescent="0.2">
      <c r="B35" s="87"/>
      <c r="C35" s="87"/>
      <c r="D35" s="87"/>
      <c r="E35" s="87"/>
      <c r="F35" s="87"/>
      <c r="G35" s="87"/>
      <c r="H35" s="87"/>
      <c r="I35" s="87"/>
      <c r="J35" s="87"/>
      <c r="K35" s="87"/>
      <c r="L35" s="87"/>
      <c r="M35" s="87"/>
      <c r="N35" s="87"/>
      <c r="O35" s="87"/>
      <c r="P35" s="87"/>
      <c r="Q35" s="87"/>
      <c r="R35" s="87"/>
      <c r="S35" s="87"/>
      <c r="T35" s="87"/>
    </row>
    <row r="37" spans="2:20" ht="24.95" customHeight="1" x14ac:dyDescent="0.2">
      <c r="B37" s="67" t="s">
        <v>65</v>
      </c>
      <c r="K37" s="45"/>
      <c r="L37" s="45"/>
    </row>
    <row r="38" spans="2:20" ht="25.5" x14ac:dyDescent="0.2">
      <c r="B38" s="2" t="s">
        <v>10</v>
      </c>
      <c r="C38" s="59">
        <v>2017</v>
      </c>
      <c r="D38" s="58">
        <v>2018</v>
      </c>
      <c r="E38" s="59">
        <v>2019</v>
      </c>
      <c r="F38" s="58">
        <v>2020</v>
      </c>
      <c r="G38" s="59">
        <v>2021</v>
      </c>
      <c r="H38" s="4" t="s">
        <v>62</v>
      </c>
      <c r="I38" s="4" t="s">
        <v>63</v>
      </c>
      <c r="K38" s="48"/>
      <c r="L38" s="60"/>
    </row>
    <row r="39" spans="2:20" x14ac:dyDescent="0.2">
      <c r="B39" s="45" t="s">
        <v>49</v>
      </c>
      <c r="C39" s="54">
        <f>[1]Macrosettori!C7</f>
        <v>63900</v>
      </c>
      <c r="D39" s="54">
        <f>[1]Macrosettori!D7</f>
        <v>63337</v>
      </c>
      <c r="E39" s="54">
        <f>[1]Macrosettori!E7</f>
        <v>62695</v>
      </c>
      <c r="F39" s="54">
        <f>[1]Macrosettori!F7</f>
        <v>61972</v>
      </c>
      <c r="G39" s="54">
        <f>[1]Macrosettori!G7</f>
        <v>61847</v>
      </c>
      <c r="H39" s="54">
        <f>G39-C39</f>
        <v>-2053</v>
      </c>
      <c r="I39" s="51">
        <f>(G39-C39)/C39</f>
        <v>-3.2128325508607197E-2</v>
      </c>
    </row>
    <row r="40" spans="2:20" x14ac:dyDescent="0.2">
      <c r="B40" s="45" t="s">
        <v>50</v>
      </c>
      <c r="C40" s="54">
        <f>[1]Macrosettori!C8</f>
        <v>155599</v>
      </c>
      <c r="D40" s="54">
        <f>[1]Macrosettori!D8</f>
        <v>153251</v>
      </c>
      <c r="E40" s="54">
        <f>[1]Macrosettori!E8</f>
        <v>150580</v>
      </c>
      <c r="F40" s="54">
        <f>[1]Macrosettori!F8</f>
        <v>149794</v>
      </c>
      <c r="G40" s="54">
        <f>[1]Macrosettori!G8</f>
        <v>150734</v>
      </c>
      <c r="H40" s="54">
        <f>G40-C40</f>
        <v>-4865</v>
      </c>
      <c r="I40" s="51">
        <f>(G40-C40)/C40</f>
        <v>-3.1266267778070553E-2</v>
      </c>
    </row>
    <row r="41" spans="2:20" x14ac:dyDescent="0.2">
      <c r="B41" s="45" t="s">
        <v>51</v>
      </c>
      <c r="C41" s="54">
        <f>[1]Macrosettori!C9</f>
        <v>376208</v>
      </c>
      <c r="D41" s="54">
        <f>[1]Macrosettori!D9</f>
        <v>374594</v>
      </c>
      <c r="E41" s="54">
        <f>[1]Macrosettori!E9</f>
        <v>371171</v>
      </c>
      <c r="F41" s="54">
        <f>[1]Macrosettori!F9</f>
        <v>370699</v>
      </c>
      <c r="G41" s="54">
        <f>[1]Macrosettori!G9</f>
        <v>372008</v>
      </c>
      <c r="H41" s="54">
        <f>G41-C41</f>
        <v>-4200</v>
      </c>
      <c r="I41" s="51">
        <f>(G41-C41)/C41</f>
        <v>-1.1164036915748734E-2</v>
      </c>
    </row>
    <row r="42" spans="2:20" x14ac:dyDescent="0.2">
      <c r="B42" s="45" t="s">
        <v>0</v>
      </c>
      <c r="C42" s="54">
        <f>[1]Macrosettori!C10</f>
        <v>179</v>
      </c>
      <c r="D42" s="54">
        <f>[1]Macrosettori!D10</f>
        <v>231</v>
      </c>
      <c r="E42" s="54">
        <f>[1]Macrosettori!E10</f>
        <v>233</v>
      </c>
      <c r="F42" s="54">
        <f>[1]Macrosettori!F10</f>
        <v>208</v>
      </c>
      <c r="G42" s="54">
        <f>[1]Macrosettori!G10</f>
        <v>313</v>
      </c>
      <c r="H42" s="54">
        <f>G42-C42</f>
        <v>134</v>
      </c>
      <c r="I42" s="51">
        <f>(G42-C42)/C42</f>
        <v>0.74860335195530725</v>
      </c>
    </row>
    <row r="43" spans="2:20" x14ac:dyDescent="0.2">
      <c r="B43" s="61" t="s">
        <v>52</v>
      </c>
      <c r="C43" s="11">
        <f>SUM(C39:C42)</f>
        <v>595886</v>
      </c>
      <c r="D43" s="11">
        <f>SUM(D39:D42)</f>
        <v>591413</v>
      </c>
      <c r="E43" s="11">
        <f>SUM(E39:E42)</f>
        <v>584679</v>
      </c>
      <c r="F43" s="11">
        <f>SUM(F39:F42)</f>
        <v>582673</v>
      </c>
      <c r="G43" s="11">
        <f>SUM(G39:G42)</f>
        <v>584902</v>
      </c>
      <c r="H43" s="11">
        <f>G43-C43</f>
        <v>-10984</v>
      </c>
      <c r="I43" s="62">
        <f>(G43-C43)/C43</f>
        <v>-1.8433055987219032E-2</v>
      </c>
    </row>
    <row r="44" spans="2:20" ht="24.95" customHeight="1" x14ac:dyDescent="0.2">
      <c r="B44" s="56" t="s">
        <v>23</v>
      </c>
      <c r="C44" s="50"/>
      <c r="D44" s="50"/>
      <c r="E44" s="50"/>
      <c r="F44" s="50"/>
      <c r="G44" s="50"/>
      <c r="H44" s="50"/>
      <c r="I44" s="63"/>
      <c r="K44" s="54"/>
      <c r="L44" s="51"/>
    </row>
    <row r="45" spans="2:20" x14ac:dyDescent="0.2">
      <c r="B45" s="45"/>
      <c r="C45" s="51"/>
      <c r="D45" s="51"/>
      <c r="E45" s="51"/>
      <c r="F45" s="51"/>
      <c r="G45" s="51"/>
      <c r="H45" s="54"/>
      <c r="I45" s="51"/>
      <c r="K45" s="54"/>
      <c r="L45" s="51"/>
    </row>
    <row r="46" spans="2:20" x14ac:dyDescent="0.2">
      <c r="B46" s="45"/>
      <c r="C46" s="45">
        <v>2017</v>
      </c>
      <c r="D46" s="45">
        <v>2018</v>
      </c>
      <c r="E46" s="45">
        <v>2019</v>
      </c>
      <c r="F46" s="45">
        <v>2020</v>
      </c>
      <c r="G46" s="69">
        <v>2021</v>
      </c>
      <c r="H46" s="54"/>
      <c r="I46" s="51"/>
      <c r="K46" s="54"/>
      <c r="L46" s="51"/>
    </row>
    <row r="47" spans="2:20" x14ac:dyDescent="0.2">
      <c r="B47" s="45" t="s">
        <v>49</v>
      </c>
      <c r="C47" s="54">
        <f>C39/$C$39*100</f>
        <v>100</v>
      </c>
      <c r="D47" s="54">
        <f>D39/$C$39*100</f>
        <v>99.118935837245687</v>
      </c>
      <c r="E47" s="54">
        <f>E39/$C$39*100</f>
        <v>98.114241001564949</v>
      </c>
      <c r="F47" s="54">
        <f>F39/$C$39*100</f>
        <v>96.98278560250391</v>
      </c>
      <c r="G47" s="54">
        <f>G39/$C$39*100</f>
        <v>96.787167449139275</v>
      </c>
      <c r="H47" s="54"/>
      <c r="I47" s="51"/>
      <c r="K47" s="54"/>
      <c r="L47" s="51"/>
    </row>
    <row r="48" spans="2:20" x14ac:dyDescent="0.2">
      <c r="B48" s="45" t="s">
        <v>50</v>
      </c>
      <c r="C48" s="54">
        <f>C40/$C$40*100</f>
        <v>100</v>
      </c>
      <c r="D48" s="54">
        <f>D40/$C$40*100</f>
        <v>98.490992872704837</v>
      </c>
      <c r="E48" s="54">
        <f>E40/$C$40*100</f>
        <v>96.774400863758771</v>
      </c>
      <c r="F48" s="54">
        <f>F40/$C$40*100</f>
        <v>96.269256229153143</v>
      </c>
      <c r="G48" s="54">
        <f>G40/$C$40*100</f>
        <v>96.873373222192953</v>
      </c>
      <c r="H48" s="54"/>
      <c r="I48" s="51"/>
      <c r="K48" s="54"/>
      <c r="L48" s="51"/>
    </row>
    <row r="49" spans="2:12" x14ac:dyDescent="0.2">
      <c r="B49" s="45" t="s">
        <v>51</v>
      </c>
      <c r="C49" s="54">
        <f>C41/$C$41*100</f>
        <v>100</v>
      </c>
      <c r="D49" s="54">
        <f>D41/$C$41*100</f>
        <v>99.570982009951933</v>
      </c>
      <c r="E49" s="54">
        <f>E41/$C$41*100</f>
        <v>98.661113001318427</v>
      </c>
      <c r="F49" s="54">
        <f>F41/$C$41*100</f>
        <v>98.535650491217623</v>
      </c>
      <c r="G49" s="54">
        <f>G41/$C$41*100</f>
        <v>98.883596308425126</v>
      </c>
      <c r="H49" s="54"/>
      <c r="I49" s="51"/>
      <c r="K49" s="54"/>
      <c r="L49" s="51"/>
    </row>
    <row r="50" spans="2:12" x14ac:dyDescent="0.2">
      <c r="B50" s="45"/>
      <c r="C50" s="51"/>
      <c r="D50" s="51"/>
      <c r="E50" s="51"/>
      <c r="F50" s="51"/>
      <c r="G50" s="51"/>
      <c r="H50" s="54"/>
      <c r="I50" s="51"/>
      <c r="K50" s="54"/>
      <c r="L50" s="51"/>
    </row>
    <row r="51" spans="2:12" x14ac:dyDescent="0.2">
      <c r="K51" s="45"/>
      <c r="L51" s="45"/>
    </row>
    <row r="52" spans="2:12" ht="24.95" customHeight="1" x14ac:dyDescent="0.2">
      <c r="B52" s="67" t="s">
        <v>66</v>
      </c>
      <c r="K52" s="45"/>
      <c r="L52" s="45"/>
    </row>
    <row r="53" spans="2:12" ht="25.5" x14ac:dyDescent="0.2">
      <c r="B53" s="2" t="s">
        <v>15</v>
      </c>
      <c r="C53" s="59">
        <v>2017</v>
      </c>
      <c r="D53" s="58">
        <v>2018</v>
      </c>
      <c r="E53" s="59">
        <v>2019</v>
      </c>
      <c r="F53" s="58">
        <v>2020</v>
      </c>
      <c r="G53" s="59">
        <v>2021</v>
      </c>
      <c r="H53" s="4" t="s">
        <v>62</v>
      </c>
      <c r="I53" s="4" t="s">
        <v>63</v>
      </c>
      <c r="K53" s="48"/>
      <c r="L53" s="60"/>
    </row>
    <row r="54" spans="2:12" x14ac:dyDescent="0.2">
      <c r="B54" s="45" t="s">
        <v>49</v>
      </c>
      <c r="C54" s="14">
        <f>SUM(C69,C84,C99,C114)</f>
        <v>8301</v>
      </c>
      <c r="D54" s="14">
        <f t="shared" ref="D54:G54" si="0">SUM(D69,D84,D99,D114)</f>
        <v>8228</v>
      </c>
      <c r="E54" s="14">
        <f t="shared" si="0"/>
        <v>8199</v>
      </c>
      <c r="F54" s="14">
        <f t="shared" si="0"/>
        <v>8105</v>
      </c>
      <c r="G54" s="14">
        <f t="shared" si="0"/>
        <v>8084</v>
      </c>
      <c r="H54" s="54">
        <f>G54-C54</f>
        <v>-217</v>
      </c>
      <c r="I54" s="51">
        <f>(G54-C54)/C54</f>
        <v>-2.6141428743524875E-2</v>
      </c>
    </row>
    <row r="55" spans="2:12" x14ac:dyDescent="0.2">
      <c r="B55" s="45" t="s">
        <v>50</v>
      </c>
      <c r="C55" s="14">
        <f t="shared" ref="C55:G55" si="1">SUM(C70,C85,C100,C115)</f>
        <v>30591</v>
      </c>
      <c r="D55" s="14">
        <f t="shared" si="1"/>
        <v>30231</v>
      </c>
      <c r="E55" s="14">
        <f t="shared" si="1"/>
        <v>29338</v>
      </c>
      <c r="F55" s="14">
        <f t="shared" si="1"/>
        <v>29016</v>
      </c>
      <c r="G55" s="14">
        <f t="shared" si="1"/>
        <v>28733</v>
      </c>
      <c r="H55" s="54">
        <f>G55-C55</f>
        <v>-1858</v>
      </c>
      <c r="I55" s="51">
        <f>(G55-C55)/C55</f>
        <v>-6.0736818018371413E-2</v>
      </c>
    </row>
    <row r="56" spans="2:12" x14ac:dyDescent="0.2">
      <c r="B56" s="45" t="s">
        <v>51</v>
      </c>
      <c r="C56" s="14">
        <f t="shared" ref="C56:G56" si="2">SUM(C71,C86,C101,C116)</f>
        <v>65455</v>
      </c>
      <c r="D56" s="14">
        <f t="shared" si="2"/>
        <v>65000</v>
      </c>
      <c r="E56" s="14">
        <f t="shared" si="2"/>
        <v>64034</v>
      </c>
      <c r="F56" s="14">
        <f t="shared" si="2"/>
        <v>63569</v>
      </c>
      <c r="G56" s="14">
        <f t="shared" si="2"/>
        <v>63132</v>
      </c>
      <c r="H56" s="54">
        <f>G56-C56</f>
        <v>-2323</v>
      </c>
      <c r="I56" s="51">
        <f>(G56-C56)/C56</f>
        <v>-3.5490031319226949E-2</v>
      </c>
    </row>
    <row r="57" spans="2:12" x14ac:dyDescent="0.2">
      <c r="B57" s="45" t="s">
        <v>0</v>
      </c>
      <c r="C57" s="14">
        <f t="shared" ref="C57:G57" si="3">SUM(C72,C87,C102,C117)</f>
        <v>31</v>
      </c>
      <c r="D57" s="14">
        <f t="shared" si="3"/>
        <v>49</v>
      </c>
      <c r="E57" s="14">
        <f t="shared" si="3"/>
        <v>26</v>
      </c>
      <c r="F57" s="14">
        <f t="shared" si="3"/>
        <v>17</v>
      </c>
      <c r="G57" s="14">
        <f t="shared" si="3"/>
        <v>16</v>
      </c>
      <c r="H57" s="54">
        <f>G57-C57</f>
        <v>-15</v>
      </c>
      <c r="I57" s="51">
        <f>(G57-C57)/C57</f>
        <v>-0.4838709677419355</v>
      </c>
    </row>
    <row r="58" spans="2:12" x14ac:dyDescent="0.2">
      <c r="B58" s="61" t="s">
        <v>52</v>
      </c>
      <c r="C58" s="11">
        <f>SUM(C54:C57)</f>
        <v>104378</v>
      </c>
      <c r="D58" s="11">
        <f>SUM(D54:D57)</f>
        <v>103508</v>
      </c>
      <c r="E58" s="11">
        <f>SUM(E54:E57)</f>
        <v>101597</v>
      </c>
      <c r="F58" s="11">
        <f>SUM(F54:F57)</f>
        <v>100707</v>
      </c>
      <c r="G58" s="11">
        <f>SUM(G54:G57)</f>
        <v>99965</v>
      </c>
      <c r="H58" s="11">
        <f>G58-C58</f>
        <v>-4413</v>
      </c>
      <c r="I58" s="62">
        <f>(G58-C58)/C58</f>
        <v>-4.2279024315468774E-2</v>
      </c>
    </row>
    <row r="59" spans="2:12" ht="24.95" customHeight="1" x14ac:dyDescent="0.2">
      <c r="B59" s="56" t="s">
        <v>23</v>
      </c>
      <c r="C59" s="50"/>
      <c r="D59" s="50"/>
      <c r="E59" s="50"/>
      <c r="F59" s="50"/>
      <c r="G59" s="50"/>
      <c r="H59" s="50"/>
      <c r="I59" s="63"/>
      <c r="K59" s="54"/>
      <c r="L59" s="51"/>
    </row>
    <row r="60" spans="2:12" x14ac:dyDescent="0.2">
      <c r="B60" s="45"/>
      <c r="C60" s="54"/>
      <c r="D60" s="54"/>
      <c r="E60" s="54"/>
      <c r="F60" s="54"/>
      <c r="G60" s="54"/>
      <c r="H60" s="54"/>
      <c r="I60" s="51"/>
      <c r="K60" s="54"/>
      <c r="L60" s="51"/>
    </row>
    <row r="61" spans="2:12" x14ac:dyDescent="0.2">
      <c r="B61" s="45"/>
      <c r="C61" s="45">
        <v>2017</v>
      </c>
      <c r="D61" s="45">
        <v>2018</v>
      </c>
      <c r="E61" s="45">
        <v>2019</v>
      </c>
      <c r="F61" s="45">
        <v>2020</v>
      </c>
      <c r="G61" s="69">
        <v>2021</v>
      </c>
      <c r="H61" s="54"/>
      <c r="I61" s="51"/>
      <c r="K61" s="54"/>
      <c r="L61" s="51"/>
    </row>
    <row r="62" spans="2:12" x14ac:dyDescent="0.2">
      <c r="B62" s="45" t="s">
        <v>49</v>
      </c>
      <c r="C62" s="54">
        <f>C54/$C$54*100</f>
        <v>100</v>
      </c>
      <c r="D62" s="54">
        <f>D54/$C$54*100</f>
        <v>99.120587880978192</v>
      </c>
      <c r="E62" s="54">
        <f>E54/$C$54*100</f>
        <v>98.771232381640758</v>
      </c>
      <c r="F62" s="54">
        <f>F54/$C$54*100</f>
        <v>97.638838694133227</v>
      </c>
      <c r="G62" s="54">
        <f>G54/$C$54*100</f>
        <v>97.385857125647519</v>
      </c>
      <c r="H62" s="54"/>
      <c r="I62" s="51"/>
      <c r="K62" s="54"/>
      <c r="L62" s="51"/>
    </row>
    <row r="63" spans="2:12" x14ac:dyDescent="0.2">
      <c r="B63" s="45" t="s">
        <v>50</v>
      </c>
      <c r="C63" s="54">
        <f>C55/$C$55*100</f>
        <v>100</v>
      </c>
      <c r="D63" s="54">
        <f>D55/$C$55*100</f>
        <v>98.823183289202703</v>
      </c>
      <c r="E63" s="54">
        <f>E55/$C$55*100</f>
        <v>95.904024059363863</v>
      </c>
      <c r="F63" s="54">
        <f>F55/$C$55*100</f>
        <v>94.851426890261834</v>
      </c>
      <c r="G63" s="54">
        <f>G55/$C$55*100</f>
        <v>93.926318198162861</v>
      </c>
      <c r="H63" s="54"/>
      <c r="I63" s="51"/>
      <c r="K63" s="54"/>
      <c r="L63" s="51"/>
    </row>
    <row r="64" spans="2:12" x14ac:dyDescent="0.2">
      <c r="B64" s="45" t="s">
        <v>51</v>
      </c>
      <c r="C64" s="54">
        <f>C56/$C$56*100</f>
        <v>100</v>
      </c>
      <c r="D64" s="54">
        <f>D56/$C$56*100</f>
        <v>99.304865938430993</v>
      </c>
      <c r="E64" s="54">
        <f>E56/$C$56*100</f>
        <v>97.829042853869069</v>
      </c>
      <c r="F64" s="54">
        <f>F56/$C$56*100</f>
        <v>97.118631120617209</v>
      </c>
      <c r="G64" s="54">
        <f>G56/$C$56*100</f>
        <v>96.450996868077311</v>
      </c>
      <c r="H64" s="54"/>
      <c r="I64" s="51"/>
      <c r="K64" s="54"/>
      <c r="L64" s="51"/>
    </row>
    <row r="65" spans="2:12" x14ac:dyDescent="0.2">
      <c r="B65" s="45"/>
      <c r="C65" s="54"/>
      <c r="D65" s="54"/>
      <c r="E65" s="54"/>
      <c r="F65" s="54"/>
      <c r="G65" s="54"/>
      <c r="H65" s="54"/>
      <c r="I65" s="51"/>
      <c r="K65" s="54"/>
      <c r="L65" s="51"/>
    </row>
    <row r="66" spans="2:12" x14ac:dyDescent="0.2">
      <c r="K66" s="45"/>
      <c r="L66" s="45"/>
    </row>
    <row r="67" spans="2:12" ht="24.95" customHeight="1" x14ac:dyDescent="0.2">
      <c r="B67" s="67" t="s">
        <v>67</v>
      </c>
      <c r="K67" s="45"/>
      <c r="L67" s="45"/>
    </row>
    <row r="68" spans="2:12" ht="25.5" x14ac:dyDescent="0.2">
      <c r="B68" s="2" t="s">
        <v>28</v>
      </c>
      <c r="C68" s="59">
        <v>2017</v>
      </c>
      <c r="D68" s="58">
        <v>2018</v>
      </c>
      <c r="E68" s="59">
        <v>2019</v>
      </c>
      <c r="F68" s="58">
        <v>2020</v>
      </c>
      <c r="G68" s="59">
        <v>2021</v>
      </c>
      <c r="H68" s="4" t="s">
        <v>62</v>
      </c>
      <c r="I68" s="4" t="s">
        <v>63</v>
      </c>
      <c r="K68" s="48"/>
      <c r="L68" s="60"/>
    </row>
    <row r="69" spans="2:12" x14ac:dyDescent="0.2">
      <c r="B69" s="45" t="s">
        <v>49</v>
      </c>
      <c r="C69" s="54">
        <f>[1]Macrosettori!C17</f>
        <v>1729</v>
      </c>
      <c r="D69" s="54">
        <f>[1]Macrosettori!D17</f>
        <v>1699</v>
      </c>
      <c r="E69" s="54">
        <f>[1]Macrosettori!E17</f>
        <v>1698</v>
      </c>
      <c r="F69" s="54">
        <f>[1]Macrosettori!F17</f>
        <v>1688</v>
      </c>
      <c r="G69" s="54">
        <f>[1]Macrosettori!G17</f>
        <v>1682</v>
      </c>
      <c r="H69" s="54">
        <f>G69-C69</f>
        <v>-47</v>
      </c>
      <c r="I69" s="51">
        <f>(G69-C69)/C69</f>
        <v>-2.7183342972816656E-2</v>
      </c>
    </row>
    <row r="70" spans="2:12" x14ac:dyDescent="0.2">
      <c r="B70" s="45" t="s">
        <v>50</v>
      </c>
      <c r="C70" s="54">
        <f>[1]Macrosettori!C18</f>
        <v>7317</v>
      </c>
      <c r="D70" s="54">
        <f>[1]Macrosettori!D18</f>
        <v>7137</v>
      </c>
      <c r="E70" s="54">
        <f>[1]Macrosettori!E18</f>
        <v>6909</v>
      </c>
      <c r="F70" s="54">
        <f>[1]Macrosettori!F18</f>
        <v>6810</v>
      </c>
      <c r="G70" s="54">
        <f>[1]Macrosettori!G18</f>
        <v>6625</v>
      </c>
      <c r="H70" s="54">
        <f>G70-C70</f>
        <v>-692</v>
      </c>
      <c r="I70" s="51">
        <f>(G70-C70)/C70</f>
        <v>-9.457427907612409E-2</v>
      </c>
    </row>
    <row r="71" spans="2:12" x14ac:dyDescent="0.2">
      <c r="B71" s="45" t="s">
        <v>51</v>
      </c>
      <c r="C71" s="54">
        <f>[1]Macrosettori!C19</f>
        <v>16742</v>
      </c>
      <c r="D71" s="54">
        <f>[1]Macrosettori!D19</f>
        <v>16571</v>
      </c>
      <c r="E71" s="54">
        <f>[1]Macrosettori!E19</f>
        <v>16283</v>
      </c>
      <c r="F71" s="54">
        <f>[1]Macrosettori!F19</f>
        <v>16173</v>
      </c>
      <c r="G71" s="54">
        <f>[1]Macrosettori!G19</f>
        <v>15969</v>
      </c>
      <c r="H71" s="54">
        <f>G71-C71</f>
        <v>-773</v>
      </c>
      <c r="I71" s="51">
        <f>(G71-C71)/C71</f>
        <v>-4.6171305698243938E-2</v>
      </c>
    </row>
    <row r="72" spans="2:12" x14ac:dyDescent="0.2">
      <c r="B72" s="45" t="s">
        <v>0</v>
      </c>
      <c r="C72" s="54">
        <f>[1]Macrosettori!C20</f>
        <v>2</v>
      </c>
      <c r="D72" s="54">
        <f>[1]Macrosettori!D20</f>
        <v>21</v>
      </c>
      <c r="E72" s="54">
        <f>[1]Macrosettori!E20</f>
        <v>5</v>
      </c>
      <c r="F72" s="54">
        <f>[1]Macrosettori!F20</f>
        <v>5</v>
      </c>
      <c r="G72" s="54">
        <f>[1]Macrosettori!G20</f>
        <v>3</v>
      </c>
      <c r="H72" s="54">
        <f>G72-C72</f>
        <v>1</v>
      </c>
      <c r="I72" s="51">
        <f>(G72-C72)/C72</f>
        <v>0.5</v>
      </c>
    </row>
    <row r="73" spans="2:12" x14ac:dyDescent="0.2">
      <c r="B73" s="61" t="s">
        <v>52</v>
      </c>
      <c r="C73" s="11">
        <f>SUM(C69:C72)</f>
        <v>25790</v>
      </c>
      <c r="D73" s="11">
        <f>SUM(D69:D72)</f>
        <v>25428</v>
      </c>
      <c r="E73" s="11">
        <f>SUM(E69:E72)</f>
        <v>24895</v>
      </c>
      <c r="F73" s="11">
        <f>SUM(F69:F72)</f>
        <v>24676</v>
      </c>
      <c r="G73" s="11">
        <f>SUM(G69:G72)</f>
        <v>24279</v>
      </c>
      <c r="H73" s="11">
        <f>G73-C73</f>
        <v>-1511</v>
      </c>
      <c r="I73" s="62">
        <f>(G73-C73)/C73</f>
        <v>-5.8588600232648315E-2</v>
      </c>
    </row>
    <row r="74" spans="2:12" ht="24.95" customHeight="1" x14ac:dyDescent="0.2">
      <c r="B74" s="56" t="s">
        <v>23</v>
      </c>
      <c r="C74" s="50"/>
      <c r="D74" s="50"/>
      <c r="E74" s="50"/>
      <c r="F74" s="50"/>
      <c r="G74" s="50"/>
      <c r="H74" s="50"/>
      <c r="I74" s="63"/>
      <c r="K74" s="54"/>
      <c r="L74" s="51"/>
    </row>
    <row r="75" spans="2:12" x14ac:dyDescent="0.2">
      <c r="B75" s="45"/>
      <c r="H75" s="54"/>
      <c r="I75" s="51"/>
      <c r="K75" s="54"/>
      <c r="L75" s="51"/>
    </row>
    <row r="76" spans="2:12" x14ac:dyDescent="0.2">
      <c r="B76" s="45"/>
      <c r="C76" s="45">
        <v>2017</v>
      </c>
      <c r="D76" s="45">
        <v>2018</v>
      </c>
      <c r="E76" s="45">
        <v>2019</v>
      </c>
      <c r="F76" s="45">
        <v>2020</v>
      </c>
      <c r="G76" s="69">
        <v>2021</v>
      </c>
      <c r="H76" s="54"/>
      <c r="K76" s="54"/>
      <c r="L76" s="45"/>
    </row>
    <row r="77" spans="2:12" x14ac:dyDescent="0.2">
      <c r="B77" s="45" t="s">
        <v>49</v>
      </c>
      <c r="C77" s="54">
        <f>C69/$C$69*100</f>
        <v>100</v>
      </c>
      <c r="D77" s="54">
        <f>D69/$C$69*100</f>
        <v>98.264893001735103</v>
      </c>
      <c r="E77" s="54">
        <f>E69/$C$69*100</f>
        <v>98.207056101792944</v>
      </c>
      <c r="F77" s="54">
        <f>F69/$C$69*100</f>
        <v>97.628687102371316</v>
      </c>
      <c r="G77" s="54">
        <f>G69/$C$69*100</f>
        <v>97.281665702718328</v>
      </c>
      <c r="K77" s="45"/>
      <c r="L77" s="45"/>
    </row>
    <row r="78" spans="2:12" x14ac:dyDescent="0.2">
      <c r="B78" s="45" t="s">
        <v>50</v>
      </c>
      <c r="C78" s="54">
        <f>C70/$C$70*100</f>
        <v>100</v>
      </c>
      <c r="D78" s="54">
        <f>D70/$C$70*100</f>
        <v>97.539975399753999</v>
      </c>
      <c r="E78" s="54">
        <f>E70/$C$70*100</f>
        <v>94.423944239442392</v>
      </c>
      <c r="F78" s="54">
        <f>F70/$C$70*100</f>
        <v>93.070930709307092</v>
      </c>
      <c r="G78" s="54">
        <f>G70/$C$70*100</f>
        <v>90.542572092387587</v>
      </c>
      <c r="K78" s="45"/>
      <c r="L78" s="45"/>
    </row>
    <row r="79" spans="2:12" x14ac:dyDescent="0.2">
      <c r="B79" s="45" t="s">
        <v>51</v>
      </c>
      <c r="C79" s="54">
        <f>C71/$C$71*100</f>
        <v>100</v>
      </c>
      <c r="D79" s="54">
        <f>D71/$C$71*100</f>
        <v>98.97861665272967</v>
      </c>
      <c r="E79" s="54">
        <f>E71/$C$71*100</f>
        <v>97.258392067853308</v>
      </c>
      <c r="F79" s="54">
        <f>F71/$C$71*100</f>
        <v>96.601361844463028</v>
      </c>
      <c r="G79" s="54">
        <f>G71/$C$71*100</f>
        <v>95.382869430175603</v>
      </c>
      <c r="K79" s="45"/>
      <c r="L79" s="45"/>
    </row>
    <row r="80" spans="2:12" x14ac:dyDescent="0.2">
      <c r="K80" s="45"/>
      <c r="L80" s="45"/>
    </row>
    <row r="81" spans="2:12" x14ac:dyDescent="0.2">
      <c r="K81" s="45"/>
      <c r="L81" s="45"/>
    </row>
    <row r="82" spans="2:12" ht="24.95" customHeight="1" x14ac:dyDescent="0.2">
      <c r="B82" s="67" t="s">
        <v>68</v>
      </c>
      <c r="K82" s="45"/>
      <c r="L82" s="45"/>
    </row>
    <row r="83" spans="2:12" ht="25.5" x14ac:dyDescent="0.2">
      <c r="B83" s="2" t="s">
        <v>11</v>
      </c>
      <c r="C83" s="59">
        <v>2017</v>
      </c>
      <c r="D83" s="58">
        <v>2018</v>
      </c>
      <c r="E83" s="59">
        <v>2019</v>
      </c>
      <c r="F83" s="58">
        <v>2020</v>
      </c>
      <c r="G83" s="59">
        <v>2021</v>
      </c>
      <c r="H83" s="4" t="s">
        <v>62</v>
      </c>
      <c r="I83" s="4" t="s">
        <v>63</v>
      </c>
      <c r="K83" s="48"/>
      <c r="L83" s="60"/>
    </row>
    <row r="84" spans="2:12" x14ac:dyDescent="0.2">
      <c r="B84" s="45" t="s">
        <v>49</v>
      </c>
      <c r="C84" s="54">
        <f>[1]Macrosettori!C27</f>
        <v>2864</v>
      </c>
      <c r="D84" s="54">
        <f>[1]Macrosettori!D27</f>
        <v>2846</v>
      </c>
      <c r="E84" s="54">
        <f>[1]Macrosettori!E27</f>
        <v>2852</v>
      </c>
      <c r="F84" s="54">
        <f>[1]Macrosettori!F27</f>
        <v>2803</v>
      </c>
      <c r="G84" s="54">
        <f>[1]Macrosettori!G27</f>
        <v>2826</v>
      </c>
      <c r="H84" s="54">
        <f>G84-C84</f>
        <v>-38</v>
      </c>
      <c r="I84" s="51">
        <f>(G84-C84)/C84</f>
        <v>-1.3268156424581005E-2</v>
      </c>
    </row>
    <row r="85" spans="2:12" x14ac:dyDescent="0.2">
      <c r="B85" s="45" t="s">
        <v>50</v>
      </c>
      <c r="C85" s="54">
        <f>[1]Macrosettori!C28</f>
        <v>12499</v>
      </c>
      <c r="D85" s="54">
        <f>[1]Macrosettori!D28</f>
        <v>12402</v>
      </c>
      <c r="E85" s="54">
        <f>[1]Macrosettori!E28</f>
        <v>11850</v>
      </c>
      <c r="F85" s="54">
        <f>[1]Macrosettori!F28</f>
        <v>11696</v>
      </c>
      <c r="G85" s="54">
        <f>[1]Macrosettori!G28</f>
        <v>11738</v>
      </c>
      <c r="H85" s="54">
        <f>G85-C85</f>
        <v>-761</v>
      </c>
      <c r="I85" s="51">
        <f>(G85-C85)/C85</f>
        <v>-6.0884870789663176E-2</v>
      </c>
    </row>
    <row r="86" spans="2:12" x14ac:dyDescent="0.2">
      <c r="B86" s="45" t="s">
        <v>51</v>
      </c>
      <c r="C86" s="54">
        <f>[1]Macrosettori!C29</f>
        <v>25601</v>
      </c>
      <c r="D86" s="54">
        <f>[1]Macrosettori!D29</f>
        <v>25449</v>
      </c>
      <c r="E86" s="54">
        <f>[1]Macrosettori!E29</f>
        <v>24990</v>
      </c>
      <c r="F86" s="54">
        <f>[1]Macrosettori!F29</f>
        <v>24913</v>
      </c>
      <c r="G86" s="54">
        <f>[1]Macrosettori!G29</f>
        <v>24835</v>
      </c>
      <c r="H86" s="54">
        <f>G86-C86</f>
        <v>-766</v>
      </c>
      <c r="I86" s="51">
        <f>(G86-C86)/C86</f>
        <v>-2.9920706222413187E-2</v>
      </c>
    </row>
    <row r="87" spans="2:12" x14ac:dyDescent="0.2">
      <c r="B87" s="45" t="s">
        <v>0</v>
      </c>
      <c r="C87" s="54">
        <f>[1]Macrosettori!C30</f>
        <v>22</v>
      </c>
      <c r="D87" s="54">
        <f>[1]Macrosettori!D30</f>
        <v>14</v>
      </c>
      <c r="E87" s="54">
        <f>[1]Macrosettori!E30</f>
        <v>14</v>
      </c>
      <c r="F87" s="54">
        <f>[1]Macrosettori!F30</f>
        <v>6</v>
      </c>
      <c r="G87" s="54">
        <f>[1]Macrosettori!G30</f>
        <v>6</v>
      </c>
      <c r="H87" s="54">
        <f>G87-C87</f>
        <v>-16</v>
      </c>
      <c r="I87" s="51">
        <f>(G87-C87)/C87</f>
        <v>-0.72727272727272729</v>
      </c>
    </row>
    <row r="88" spans="2:12" x14ac:dyDescent="0.2">
      <c r="B88" s="61" t="s">
        <v>52</v>
      </c>
      <c r="C88" s="11">
        <f>SUM(C84:C87)</f>
        <v>40986</v>
      </c>
      <c r="D88" s="11">
        <f>SUM(D84:D87)</f>
        <v>40711</v>
      </c>
      <c r="E88" s="11">
        <f>SUM(E84:E87)</f>
        <v>39706</v>
      </c>
      <c r="F88" s="11">
        <f>SUM(F84:F87)</f>
        <v>39418</v>
      </c>
      <c r="G88" s="11">
        <f>SUM(G84:G87)</f>
        <v>39405</v>
      </c>
      <c r="H88" s="11">
        <f>G88-C88</f>
        <v>-1581</v>
      </c>
      <c r="I88" s="62">
        <f>(G88-C88)/C88</f>
        <v>-3.8574147269799443E-2</v>
      </c>
    </row>
    <row r="89" spans="2:12" ht="24.95" customHeight="1" x14ac:dyDescent="0.2">
      <c r="B89" s="56" t="s">
        <v>23</v>
      </c>
      <c r="C89" s="50"/>
      <c r="D89" s="50"/>
      <c r="E89" s="50"/>
      <c r="F89" s="50"/>
      <c r="G89" s="50"/>
      <c r="H89" s="50"/>
      <c r="I89" s="63"/>
      <c r="K89" s="54"/>
      <c r="L89" s="51"/>
    </row>
    <row r="90" spans="2:12" x14ac:dyDescent="0.2">
      <c r="K90" s="45"/>
      <c r="L90" s="45"/>
    </row>
    <row r="91" spans="2:12" x14ac:dyDescent="0.2">
      <c r="B91" s="45"/>
      <c r="C91" s="45">
        <v>2017</v>
      </c>
      <c r="D91" s="45">
        <v>2018</v>
      </c>
      <c r="E91" s="45">
        <v>2019</v>
      </c>
      <c r="F91" s="45">
        <v>2020</v>
      </c>
      <c r="G91" s="69">
        <v>2021</v>
      </c>
      <c r="K91" s="45"/>
      <c r="L91" s="45"/>
    </row>
    <row r="92" spans="2:12" x14ac:dyDescent="0.2">
      <c r="B92" s="45" t="s">
        <v>49</v>
      </c>
      <c r="C92" s="54">
        <f>C84/$C$84*100</f>
        <v>100</v>
      </c>
      <c r="D92" s="54">
        <f>D84/$C$84*100</f>
        <v>99.371508379888269</v>
      </c>
      <c r="E92" s="54">
        <f>E84/$C$84*100</f>
        <v>99.58100558659217</v>
      </c>
      <c r="F92" s="54">
        <f>F84/$C$84*100</f>
        <v>97.870111731843579</v>
      </c>
      <c r="G92" s="54">
        <f>G84/$C$84*100</f>
        <v>98.673184357541899</v>
      </c>
      <c r="K92" s="45"/>
      <c r="L92" s="45"/>
    </row>
    <row r="93" spans="2:12" x14ac:dyDescent="0.2">
      <c r="B93" s="45" t="s">
        <v>50</v>
      </c>
      <c r="C93" s="54">
        <f>C85/$C$85*100</f>
        <v>100</v>
      </c>
      <c r="D93" s="54">
        <f>D85/$C$85*100</f>
        <v>99.223937915033204</v>
      </c>
      <c r="E93" s="54">
        <f>E85/$C$85*100</f>
        <v>94.807584606768543</v>
      </c>
      <c r="F93" s="54">
        <f>F85/$C$85*100</f>
        <v>93.575486038883113</v>
      </c>
      <c r="G93" s="54">
        <f>G85/$C$85*100</f>
        <v>93.911512921033676</v>
      </c>
      <c r="K93" s="45"/>
      <c r="L93" s="45"/>
    </row>
    <row r="94" spans="2:12" x14ac:dyDescent="0.2">
      <c r="B94" s="45" t="s">
        <v>51</v>
      </c>
      <c r="C94" s="54">
        <f>C86/$C$86*100</f>
        <v>100</v>
      </c>
      <c r="D94" s="54">
        <f>D86/$C$86*100</f>
        <v>99.406273192453426</v>
      </c>
      <c r="E94" s="54">
        <f>E86/$C$86*100</f>
        <v>97.613374477559461</v>
      </c>
      <c r="F94" s="54">
        <f>F86/$C$86*100</f>
        <v>97.312604976368107</v>
      </c>
      <c r="G94" s="54">
        <f>G86/$C$86*100</f>
        <v>97.007929377758686</v>
      </c>
      <c r="K94" s="45"/>
      <c r="L94" s="45"/>
    </row>
    <row r="95" spans="2:12" x14ac:dyDescent="0.2">
      <c r="K95" s="45"/>
      <c r="L95" s="45"/>
    </row>
    <row r="96" spans="2:12" x14ac:dyDescent="0.2">
      <c r="K96" s="45"/>
      <c r="L96" s="45"/>
    </row>
    <row r="97" spans="2:12" ht="24.95" customHeight="1" x14ac:dyDescent="0.2">
      <c r="B97" s="67" t="s">
        <v>69</v>
      </c>
      <c r="K97" s="45"/>
      <c r="L97" s="45"/>
    </row>
    <row r="98" spans="2:12" ht="25.5" x14ac:dyDescent="0.2">
      <c r="B98" s="2" t="s">
        <v>12</v>
      </c>
      <c r="C98" s="59">
        <v>2017</v>
      </c>
      <c r="D98" s="58">
        <v>2018</v>
      </c>
      <c r="E98" s="59">
        <v>2019</v>
      </c>
      <c r="F98" s="58">
        <v>2020</v>
      </c>
      <c r="G98" s="59">
        <v>2021</v>
      </c>
      <c r="H98" s="4" t="s">
        <v>62</v>
      </c>
      <c r="I98" s="4" t="s">
        <v>63</v>
      </c>
      <c r="K98" s="48"/>
      <c r="L98" s="60"/>
    </row>
    <row r="99" spans="2:12" x14ac:dyDescent="0.2">
      <c r="B99" s="45" t="s">
        <v>49</v>
      </c>
      <c r="C99" s="54">
        <f>[1]Macrosettori!C37</f>
        <v>850</v>
      </c>
      <c r="D99" s="54">
        <f>[1]Macrosettori!D37</f>
        <v>867</v>
      </c>
      <c r="E99" s="54">
        <f>[1]Macrosettori!E37</f>
        <v>846</v>
      </c>
      <c r="F99" s="54">
        <f>[1]Macrosettori!F37</f>
        <v>835</v>
      </c>
      <c r="G99" s="54">
        <f>[1]Macrosettori!G37</f>
        <v>829</v>
      </c>
      <c r="H99" s="54">
        <f>G99-C99</f>
        <v>-21</v>
      </c>
      <c r="I99" s="51">
        <f>(G99-C99)/C99</f>
        <v>-2.4705882352941175E-2</v>
      </c>
    </row>
    <row r="100" spans="2:12" x14ac:dyDescent="0.2">
      <c r="B100" s="45" t="s">
        <v>50</v>
      </c>
      <c r="C100" s="54">
        <f>[1]Macrosettori!C38</f>
        <v>5110</v>
      </c>
      <c r="D100" s="54">
        <f>[1]Macrosettori!D38</f>
        <v>5005</v>
      </c>
      <c r="E100" s="54">
        <f>[1]Macrosettori!E38</f>
        <v>4965</v>
      </c>
      <c r="F100" s="54">
        <f>[1]Macrosettori!F38</f>
        <v>4876</v>
      </c>
      <c r="G100" s="54">
        <f>[1]Macrosettori!G38</f>
        <v>4776</v>
      </c>
      <c r="H100" s="54">
        <f>G100-C100</f>
        <v>-334</v>
      </c>
      <c r="I100" s="51">
        <f>(G100-C100)/C100</f>
        <v>-6.5362035225048923E-2</v>
      </c>
    </row>
    <row r="101" spans="2:12" x14ac:dyDescent="0.2">
      <c r="B101" s="45" t="s">
        <v>51</v>
      </c>
      <c r="C101" s="54">
        <f>[1]Macrosettori!C39</f>
        <v>11065</v>
      </c>
      <c r="D101" s="54">
        <f>[1]Macrosettori!D39</f>
        <v>11070</v>
      </c>
      <c r="E101" s="54">
        <f>[1]Macrosettori!E39</f>
        <v>10963</v>
      </c>
      <c r="F101" s="54">
        <f>[1]Macrosettori!F39</f>
        <v>10889</v>
      </c>
      <c r="G101" s="54">
        <f>[1]Macrosettori!G39</f>
        <v>10827</v>
      </c>
      <c r="H101" s="54">
        <f>G101-C101</f>
        <v>-238</v>
      </c>
      <c r="I101" s="51">
        <f>(G101-C101)/C101</f>
        <v>-2.1509263443289652E-2</v>
      </c>
    </row>
    <row r="102" spans="2:12" x14ac:dyDescent="0.2">
      <c r="B102" s="45" t="s">
        <v>0</v>
      </c>
      <c r="C102" s="54">
        <f>[1]Macrosettori!C40</f>
        <v>1</v>
      </c>
      <c r="D102" s="54">
        <f>[1]Macrosettori!D40</f>
        <v>8</v>
      </c>
      <c r="E102" s="54">
        <f>[1]Macrosettori!E40</f>
        <v>1</v>
      </c>
      <c r="F102" s="54">
        <f>[1]Macrosettori!F40</f>
        <v>2</v>
      </c>
      <c r="G102" s="54">
        <f>[1]Macrosettori!G40</f>
        <v>2</v>
      </c>
      <c r="H102" s="54">
        <f>G102-C102</f>
        <v>1</v>
      </c>
      <c r="I102" s="51">
        <f>(G102-C102)/C102</f>
        <v>1</v>
      </c>
    </row>
    <row r="103" spans="2:12" x14ac:dyDescent="0.2">
      <c r="B103" s="61" t="s">
        <v>52</v>
      </c>
      <c r="C103" s="11">
        <f>SUM(C99:C102)</f>
        <v>17026</v>
      </c>
      <c r="D103" s="11">
        <f>SUM(D99:D102)</f>
        <v>16950</v>
      </c>
      <c r="E103" s="11">
        <f>SUM(E99:E102)</f>
        <v>16775</v>
      </c>
      <c r="F103" s="11">
        <f>SUM(F99:F102)</f>
        <v>16602</v>
      </c>
      <c r="G103" s="11">
        <f>SUM(G99:G102)</f>
        <v>16434</v>
      </c>
      <c r="H103" s="11">
        <f>G103-C103</f>
        <v>-592</v>
      </c>
      <c r="I103" s="62">
        <f>(G103-C103)/C103</f>
        <v>-3.4770351227534357E-2</v>
      </c>
    </row>
    <row r="104" spans="2:12" ht="24.95" customHeight="1" x14ac:dyDescent="0.2">
      <c r="B104" s="56" t="s">
        <v>23</v>
      </c>
      <c r="C104" s="50"/>
      <c r="D104" s="50"/>
      <c r="E104" s="50"/>
      <c r="F104" s="50"/>
      <c r="G104" s="50"/>
      <c r="H104" s="50"/>
      <c r="I104" s="63"/>
      <c r="K104" s="54"/>
      <c r="L104" s="51"/>
    </row>
    <row r="105" spans="2:12" x14ac:dyDescent="0.2">
      <c r="K105" s="45"/>
      <c r="L105" s="45"/>
    </row>
    <row r="106" spans="2:12" x14ac:dyDescent="0.2">
      <c r="B106" s="45"/>
      <c r="C106" s="45">
        <v>2017</v>
      </c>
      <c r="D106" s="45">
        <v>2018</v>
      </c>
      <c r="E106" s="45">
        <v>2019</v>
      </c>
      <c r="F106" s="45">
        <v>2020</v>
      </c>
      <c r="G106" s="69">
        <v>2021</v>
      </c>
      <c r="K106" s="45"/>
      <c r="L106" s="45"/>
    </row>
    <row r="107" spans="2:12" x14ac:dyDescent="0.2">
      <c r="B107" s="45" t="s">
        <v>49</v>
      </c>
      <c r="C107" s="54">
        <f>C99/$C$99*100</f>
        <v>100</v>
      </c>
      <c r="D107" s="54">
        <f>D99/$C$99*100</f>
        <v>102</v>
      </c>
      <c r="E107" s="54">
        <f>E99/$C$99*100</f>
        <v>99.529411764705884</v>
      </c>
      <c r="F107" s="54">
        <f>F99/$C$99*100</f>
        <v>98.235294117647058</v>
      </c>
      <c r="G107" s="54">
        <f>G99/$C$99*100</f>
        <v>97.529411764705884</v>
      </c>
      <c r="K107" s="45"/>
      <c r="L107" s="45"/>
    </row>
    <row r="108" spans="2:12" x14ac:dyDescent="0.2">
      <c r="B108" s="45" t="s">
        <v>50</v>
      </c>
      <c r="C108" s="54">
        <f>C100/$C$100*100</f>
        <v>100</v>
      </c>
      <c r="D108" s="54">
        <f>D100/$C$100*100</f>
        <v>97.945205479452056</v>
      </c>
      <c r="E108" s="54">
        <f>E100/$C$100*100</f>
        <v>97.162426614481419</v>
      </c>
      <c r="F108" s="54">
        <f>F100/$C$100*100</f>
        <v>95.420743639921724</v>
      </c>
      <c r="G108" s="54">
        <f>G100/$C$100*100</f>
        <v>93.463796477495109</v>
      </c>
      <c r="K108" s="45"/>
      <c r="L108" s="45"/>
    </row>
    <row r="109" spans="2:12" x14ac:dyDescent="0.2">
      <c r="B109" s="45" t="s">
        <v>51</v>
      </c>
      <c r="C109" s="54">
        <f>C101/$C$101*100</f>
        <v>100</v>
      </c>
      <c r="D109" s="54">
        <f>D101/$C$101*100</f>
        <v>100.04518752824221</v>
      </c>
      <c r="E109" s="54">
        <f>E101/$C$101*100</f>
        <v>99.078174423859011</v>
      </c>
      <c r="F109" s="54">
        <f>F101/$C$101*100</f>
        <v>98.409399005874377</v>
      </c>
      <c r="G109" s="54">
        <f>G101/$C$101*100</f>
        <v>97.849073655671035</v>
      </c>
      <c r="H109" s="54"/>
      <c r="K109" s="54"/>
      <c r="L109" s="45"/>
    </row>
    <row r="110" spans="2:12" x14ac:dyDescent="0.2">
      <c r="K110" s="45"/>
      <c r="L110" s="45"/>
    </row>
    <row r="111" spans="2:12" x14ac:dyDescent="0.2">
      <c r="K111" s="45"/>
      <c r="L111" s="45"/>
    </row>
    <row r="112" spans="2:12" ht="24.95" customHeight="1" x14ac:dyDescent="0.2">
      <c r="B112" s="67" t="s">
        <v>70</v>
      </c>
      <c r="K112" s="45"/>
      <c r="L112" s="45"/>
    </row>
    <row r="113" spans="2:12" ht="25.5" x14ac:dyDescent="0.2">
      <c r="B113" s="2" t="s">
        <v>13</v>
      </c>
      <c r="C113" s="59">
        <v>2017</v>
      </c>
      <c r="D113" s="58">
        <v>2018</v>
      </c>
      <c r="E113" s="59">
        <v>2019</v>
      </c>
      <c r="F113" s="58">
        <v>2020</v>
      </c>
      <c r="G113" s="59">
        <v>2021</v>
      </c>
      <c r="H113" s="4" t="s">
        <v>62</v>
      </c>
      <c r="I113" s="4" t="s">
        <v>63</v>
      </c>
      <c r="K113" s="48"/>
      <c r="L113" s="60"/>
    </row>
    <row r="114" spans="2:12" x14ac:dyDescent="0.2">
      <c r="B114" s="45" t="s">
        <v>49</v>
      </c>
      <c r="C114" s="54">
        <f>[1]Macrosettori!C47</f>
        <v>2858</v>
      </c>
      <c r="D114" s="54">
        <f>[1]Macrosettori!D47</f>
        <v>2816</v>
      </c>
      <c r="E114" s="54">
        <f>[1]Macrosettori!E47</f>
        <v>2803</v>
      </c>
      <c r="F114" s="54">
        <f>[1]Macrosettori!F47</f>
        <v>2779</v>
      </c>
      <c r="G114" s="54">
        <f>[1]Macrosettori!G47</f>
        <v>2747</v>
      </c>
      <c r="H114" s="54">
        <f>G114-C114</f>
        <v>-111</v>
      </c>
      <c r="I114" s="51">
        <f>(G114-C114)/C114</f>
        <v>-3.8838348495451362E-2</v>
      </c>
    </row>
    <row r="115" spans="2:12" x14ac:dyDescent="0.2">
      <c r="B115" s="45" t="s">
        <v>50</v>
      </c>
      <c r="C115" s="54">
        <f>[1]Macrosettori!C48</f>
        <v>5665</v>
      </c>
      <c r="D115" s="54">
        <f>[1]Macrosettori!D48</f>
        <v>5687</v>
      </c>
      <c r="E115" s="54">
        <f>[1]Macrosettori!E48</f>
        <v>5614</v>
      </c>
      <c r="F115" s="54">
        <f>[1]Macrosettori!F48</f>
        <v>5634</v>
      </c>
      <c r="G115" s="54">
        <f>[1]Macrosettori!G48</f>
        <v>5594</v>
      </c>
      <c r="H115" s="54">
        <f>G115-C115</f>
        <v>-71</v>
      </c>
      <c r="I115" s="51">
        <f>(G115-C115)/C115</f>
        <v>-1.2533097969991174E-2</v>
      </c>
    </row>
    <row r="116" spans="2:12" x14ac:dyDescent="0.2">
      <c r="B116" s="45" t="s">
        <v>51</v>
      </c>
      <c r="C116" s="54">
        <f>[1]Macrosettori!C49</f>
        <v>12047</v>
      </c>
      <c r="D116" s="54">
        <f>[1]Macrosettori!D49</f>
        <v>11910</v>
      </c>
      <c r="E116" s="54">
        <f>[1]Macrosettori!E49</f>
        <v>11798</v>
      </c>
      <c r="F116" s="54">
        <f>[1]Macrosettori!F49</f>
        <v>11594</v>
      </c>
      <c r="G116" s="54">
        <f>[1]Macrosettori!G49</f>
        <v>11501</v>
      </c>
      <c r="H116" s="54">
        <f>G116-C116</f>
        <v>-546</v>
      </c>
      <c r="I116" s="51">
        <f>(G116-C116)/C116</f>
        <v>-4.5322486926205698E-2</v>
      </c>
    </row>
    <row r="117" spans="2:12" x14ac:dyDescent="0.2">
      <c r="B117" s="45" t="s">
        <v>0</v>
      </c>
      <c r="C117" s="54">
        <f>[1]Macrosettori!C50</f>
        <v>6</v>
      </c>
      <c r="D117" s="54">
        <f>[1]Macrosettori!D50</f>
        <v>6</v>
      </c>
      <c r="E117" s="54">
        <f>[1]Macrosettori!E50</f>
        <v>6</v>
      </c>
      <c r="F117" s="54">
        <f>[1]Macrosettori!F50</f>
        <v>4</v>
      </c>
      <c r="G117" s="54">
        <f>[1]Macrosettori!G50</f>
        <v>5</v>
      </c>
      <c r="H117" s="54">
        <f>G117-C117</f>
        <v>-1</v>
      </c>
      <c r="I117" s="51">
        <f>(G117-C117)/C117</f>
        <v>-0.16666666666666666</v>
      </c>
    </row>
    <row r="118" spans="2:12" x14ac:dyDescent="0.2">
      <c r="B118" s="61" t="s">
        <v>52</v>
      </c>
      <c r="C118" s="11">
        <f>SUM(C114:C117)</f>
        <v>20576</v>
      </c>
      <c r="D118" s="11">
        <f>SUM(D114:D117)</f>
        <v>20419</v>
      </c>
      <c r="E118" s="11">
        <f>SUM(E114:E117)</f>
        <v>20221</v>
      </c>
      <c r="F118" s="11">
        <f>SUM(F114:F117)</f>
        <v>20011</v>
      </c>
      <c r="G118" s="11">
        <f>SUM(G114:G117)</f>
        <v>19847</v>
      </c>
      <c r="H118" s="11">
        <f>G118-C118</f>
        <v>-729</v>
      </c>
      <c r="I118" s="62">
        <f>(G118-C118)/C118</f>
        <v>-3.5429626749611198E-2</v>
      </c>
    </row>
    <row r="119" spans="2:12" ht="24.95" customHeight="1" x14ac:dyDescent="0.2">
      <c r="B119" s="56" t="s">
        <v>23</v>
      </c>
      <c r="C119" s="50"/>
      <c r="D119" s="50"/>
      <c r="E119" s="50"/>
      <c r="F119" s="50"/>
      <c r="G119" s="50"/>
      <c r="H119" s="50"/>
      <c r="I119" s="63"/>
      <c r="K119" s="54"/>
      <c r="L119" s="51"/>
    </row>
    <row r="120" spans="2:12" x14ac:dyDescent="0.2">
      <c r="K120" s="45"/>
      <c r="L120" s="45"/>
    </row>
    <row r="121" spans="2:12" x14ac:dyDescent="0.2">
      <c r="B121" s="45"/>
      <c r="C121" s="45">
        <v>2017</v>
      </c>
      <c r="D121" s="45">
        <v>2018</v>
      </c>
      <c r="E121" s="45">
        <v>2019</v>
      </c>
      <c r="F121" s="45">
        <v>2020</v>
      </c>
      <c r="G121" s="69">
        <v>2021</v>
      </c>
      <c r="K121" s="45"/>
      <c r="L121" s="45"/>
    </row>
    <row r="122" spans="2:12" x14ac:dyDescent="0.2">
      <c r="B122" s="45" t="s">
        <v>49</v>
      </c>
      <c r="C122" s="54">
        <f>C114/$C$114*100</f>
        <v>100</v>
      </c>
      <c r="D122" s="54">
        <f t="shared" ref="D122:G122" si="4">D114/$C$114*100</f>
        <v>98.530440867739671</v>
      </c>
      <c r="E122" s="54">
        <f t="shared" si="4"/>
        <v>98.075577326801948</v>
      </c>
      <c r="F122" s="54">
        <f t="shared" si="4"/>
        <v>97.235829251224644</v>
      </c>
      <c r="G122" s="54">
        <f t="shared" si="4"/>
        <v>96.116165150454862</v>
      </c>
      <c r="K122" s="45"/>
      <c r="L122" s="45"/>
    </row>
    <row r="123" spans="2:12" x14ac:dyDescent="0.2">
      <c r="B123" s="45" t="s">
        <v>50</v>
      </c>
      <c r="C123" s="54">
        <f>C115/$C$115*100</f>
        <v>100</v>
      </c>
      <c r="D123" s="54">
        <f t="shared" ref="D123:G123" si="5">D115/$C$115*100</f>
        <v>100.3883495145631</v>
      </c>
      <c r="E123" s="54">
        <f t="shared" si="5"/>
        <v>99.099735216240077</v>
      </c>
      <c r="F123" s="54">
        <f t="shared" si="5"/>
        <v>99.452780229479259</v>
      </c>
      <c r="G123" s="54">
        <f t="shared" si="5"/>
        <v>98.746690203000881</v>
      </c>
      <c r="K123" s="45"/>
      <c r="L123" s="45"/>
    </row>
    <row r="124" spans="2:12" x14ac:dyDescent="0.2">
      <c r="B124" s="45" t="s">
        <v>51</v>
      </c>
      <c r="C124" s="54">
        <f>C116/$C$116*100</f>
        <v>100</v>
      </c>
      <c r="D124" s="54">
        <f t="shared" ref="D124:G124" si="6">D116/$C$116*100</f>
        <v>98.862787415954173</v>
      </c>
      <c r="E124" s="54">
        <f t="shared" si="6"/>
        <v>97.933095376442267</v>
      </c>
      <c r="F124" s="54">
        <f t="shared" si="6"/>
        <v>96.239727733045584</v>
      </c>
      <c r="G124" s="54">
        <f t="shared" si="6"/>
        <v>95.46775130737943</v>
      </c>
      <c r="K124" s="45"/>
      <c r="L124" s="45"/>
    </row>
  </sheetData>
  <sheetProtection sheet="1" objects="1" scenarios="1"/>
  <mergeCells count="18">
    <mergeCell ref="B2:T4"/>
    <mergeCell ref="B7:B8"/>
    <mergeCell ref="C7:D8"/>
    <mergeCell ref="E7:L7"/>
    <mergeCell ref="E8:F8"/>
    <mergeCell ref="G8:H8"/>
    <mergeCell ref="I8:J8"/>
    <mergeCell ref="K8:L8"/>
    <mergeCell ref="C26:Q26"/>
    <mergeCell ref="B33:T35"/>
    <mergeCell ref="C12:L12"/>
    <mergeCell ref="B21:B22"/>
    <mergeCell ref="C21:E22"/>
    <mergeCell ref="F21:Q21"/>
    <mergeCell ref="F22:H22"/>
    <mergeCell ref="I22:K22"/>
    <mergeCell ref="L22:N22"/>
    <mergeCell ref="O22:Q22"/>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2:AA119"/>
  <sheetViews>
    <sheetView zoomScaleNormal="100" zoomScalePageLayoutView="125" workbookViewId="0">
      <selection activeCell="R20" sqref="R20"/>
    </sheetView>
  </sheetViews>
  <sheetFormatPr defaultColWidth="8.75" defaultRowHeight="12.75" x14ac:dyDescent="0.2"/>
  <cols>
    <col min="1" max="1" width="4.125" style="31" customWidth="1"/>
    <col min="2" max="2" width="18.875" style="31" customWidth="1"/>
    <col min="3" max="20" width="8.125" style="31" customWidth="1"/>
    <col min="21" max="22" width="8.75" style="31"/>
    <col min="23" max="23" width="7.375" style="31" customWidth="1"/>
    <col min="24" max="25" width="8.75" style="31"/>
    <col min="26" max="26" width="8" style="31" customWidth="1"/>
    <col min="27" max="28" width="8.75" style="31"/>
    <col min="29" max="29" width="7.625" style="31" customWidth="1"/>
    <col min="30" max="31" width="8.75" style="31"/>
    <col min="32" max="32" width="7.875" style="31" customWidth="1"/>
    <col min="33" max="34" width="8.75" style="31"/>
    <col min="35" max="35" width="8.25" style="31" customWidth="1"/>
    <col min="36" max="16384" width="8.75" style="31"/>
  </cols>
  <sheetData>
    <row r="2" spans="2:27" ht="15" customHeight="1" x14ac:dyDescent="0.2">
      <c r="B2" s="87" t="s">
        <v>77</v>
      </c>
      <c r="C2" s="87"/>
      <c r="D2" s="87"/>
      <c r="E2" s="87"/>
      <c r="F2" s="87"/>
      <c r="G2" s="87"/>
      <c r="H2" s="87"/>
      <c r="I2" s="87"/>
      <c r="J2" s="87"/>
      <c r="K2" s="87"/>
      <c r="L2" s="87"/>
      <c r="M2" s="87"/>
      <c r="N2" s="87"/>
      <c r="O2" s="87"/>
      <c r="P2" s="87"/>
      <c r="Q2" s="87"/>
      <c r="R2" s="87"/>
      <c r="S2" s="87"/>
      <c r="T2" s="87"/>
      <c r="V2" s="30" t="s">
        <v>24</v>
      </c>
      <c r="W2" s="30"/>
      <c r="X2" s="30"/>
      <c r="Y2" s="30"/>
      <c r="Z2" s="30"/>
      <c r="AA2" s="30"/>
    </row>
    <row r="3" spans="2:27" x14ac:dyDescent="0.2">
      <c r="B3" s="87"/>
      <c r="C3" s="87"/>
      <c r="D3" s="87"/>
      <c r="E3" s="87"/>
      <c r="F3" s="87"/>
      <c r="G3" s="87"/>
      <c r="H3" s="87"/>
      <c r="I3" s="87"/>
      <c r="J3" s="87"/>
      <c r="K3" s="87"/>
      <c r="L3" s="87"/>
      <c r="M3" s="87"/>
      <c r="N3" s="87"/>
      <c r="O3" s="87"/>
      <c r="P3" s="87"/>
      <c r="Q3" s="87"/>
      <c r="R3" s="87"/>
      <c r="S3" s="87"/>
      <c r="T3" s="87"/>
      <c r="V3" s="30"/>
      <c r="W3" s="30"/>
      <c r="X3" s="30"/>
      <c r="Y3" s="30"/>
      <c r="Z3" s="30"/>
      <c r="AA3" s="30"/>
    </row>
    <row r="4" spans="2:27" x14ac:dyDescent="0.2">
      <c r="B4" s="87"/>
      <c r="C4" s="87"/>
      <c r="D4" s="87"/>
      <c r="E4" s="87"/>
      <c r="F4" s="87"/>
      <c r="G4" s="87"/>
      <c r="H4" s="87"/>
      <c r="I4" s="87"/>
      <c r="J4" s="87"/>
      <c r="K4" s="87"/>
      <c r="L4" s="87"/>
      <c r="M4" s="87"/>
      <c r="N4" s="87"/>
      <c r="O4" s="87"/>
      <c r="P4" s="87"/>
      <c r="Q4" s="87"/>
      <c r="R4" s="87"/>
      <c r="S4" s="87"/>
      <c r="T4" s="87"/>
      <c r="V4" s="30"/>
      <c r="W4" s="30"/>
      <c r="X4" s="30"/>
      <c r="Y4" s="30"/>
      <c r="Z4" s="30"/>
      <c r="AA4" s="30"/>
    </row>
    <row r="5" spans="2:27" ht="13.5" customHeight="1" x14ac:dyDescent="0.2">
      <c r="C5" s="32"/>
      <c r="D5" s="32"/>
      <c r="E5" s="32"/>
      <c r="F5" s="32"/>
      <c r="G5" s="32"/>
      <c r="H5" s="32"/>
      <c r="I5" s="32"/>
      <c r="J5" s="32"/>
      <c r="K5" s="32"/>
      <c r="L5" s="32"/>
      <c r="O5" s="31" t="s">
        <v>26</v>
      </c>
      <c r="V5" s="30"/>
      <c r="W5" s="30"/>
      <c r="X5" s="30"/>
      <c r="Y5" s="30"/>
      <c r="Z5" s="30"/>
      <c r="AA5" s="30"/>
    </row>
    <row r="6" spans="2:27" ht="24.95" customHeight="1" x14ac:dyDescent="0.2">
      <c r="B6" s="65" t="s">
        <v>78</v>
      </c>
      <c r="C6" s="37"/>
      <c r="D6" s="37"/>
      <c r="E6" s="37"/>
      <c r="F6" s="37"/>
      <c r="G6" s="37"/>
      <c r="H6" s="37"/>
      <c r="I6" s="37"/>
      <c r="J6" s="37"/>
      <c r="K6" s="30"/>
      <c r="L6" s="30"/>
      <c r="V6" s="30"/>
      <c r="W6" s="30"/>
      <c r="X6" s="30"/>
      <c r="Y6" s="30"/>
      <c r="Z6" s="30"/>
      <c r="AA6" s="30"/>
    </row>
    <row r="7" spans="2:27" ht="15" customHeight="1" x14ac:dyDescent="0.2">
      <c r="B7" s="98" t="s">
        <v>22</v>
      </c>
      <c r="C7" s="105" t="s">
        <v>42</v>
      </c>
      <c r="D7" s="105"/>
      <c r="E7" s="102" t="s">
        <v>2</v>
      </c>
      <c r="F7" s="102"/>
      <c r="G7" s="102"/>
      <c r="H7" s="102"/>
      <c r="I7" s="102"/>
      <c r="J7" s="102"/>
      <c r="K7" s="30"/>
      <c r="L7" s="30"/>
      <c r="V7" s="30" t="s">
        <v>17</v>
      </c>
      <c r="W7" s="30"/>
      <c r="X7" s="30"/>
      <c r="Y7" s="30"/>
      <c r="Z7" s="30"/>
      <c r="AA7" s="30"/>
    </row>
    <row r="8" spans="2:27" ht="27" customHeight="1" x14ac:dyDescent="0.2">
      <c r="B8" s="99"/>
      <c r="C8" s="106"/>
      <c r="D8" s="106"/>
      <c r="E8" s="103" t="s">
        <v>53</v>
      </c>
      <c r="F8" s="103"/>
      <c r="G8" s="103" t="s">
        <v>54</v>
      </c>
      <c r="H8" s="103"/>
      <c r="I8" s="103" t="s">
        <v>51</v>
      </c>
      <c r="J8" s="103"/>
      <c r="K8" s="96"/>
      <c r="L8" s="96"/>
      <c r="V8" s="30"/>
      <c r="W8" s="30"/>
      <c r="X8" s="30"/>
      <c r="Y8" s="30"/>
      <c r="Z8" s="30"/>
      <c r="AA8" s="30"/>
    </row>
    <row r="9" spans="2:27" ht="35.25" customHeight="1" x14ac:dyDescent="0.2">
      <c r="B9" s="33"/>
      <c r="C9" s="34" t="s">
        <v>71</v>
      </c>
      <c r="D9" s="35" t="s">
        <v>1</v>
      </c>
      <c r="E9" s="34" t="s">
        <v>71</v>
      </c>
      <c r="F9" s="35" t="s">
        <v>1</v>
      </c>
      <c r="G9" s="34" t="s">
        <v>71</v>
      </c>
      <c r="H9" s="35" t="s">
        <v>1</v>
      </c>
      <c r="I9" s="34" t="s">
        <v>71</v>
      </c>
      <c r="J9" s="35" t="s">
        <v>1</v>
      </c>
      <c r="K9" s="70"/>
      <c r="L9" s="40"/>
      <c r="V9" s="30"/>
      <c r="W9" s="71" t="s">
        <v>53</v>
      </c>
      <c r="X9" s="71" t="s">
        <v>54</v>
      </c>
      <c r="Y9" s="71" t="s">
        <v>51</v>
      </c>
      <c r="Z9" s="71"/>
      <c r="AA9" s="30"/>
    </row>
    <row r="10" spans="2:27" x14ac:dyDescent="0.2">
      <c r="B10" s="31" t="s">
        <v>3</v>
      </c>
      <c r="C10" s="9">
        <f>$G$42</f>
        <v>372008</v>
      </c>
      <c r="D10" s="5">
        <v>1</v>
      </c>
      <c r="E10" s="9">
        <f>$G$39</f>
        <v>124991</v>
      </c>
      <c r="F10" s="6">
        <f>E10/$C$10</f>
        <v>0.33599008623470461</v>
      </c>
      <c r="G10" s="9">
        <f>$G$40</f>
        <v>49873</v>
      </c>
      <c r="H10" s="6">
        <f>G10/$C$10</f>
        <v>0.13406432119739362</v>
      </c>
      <c r="I10" s="9">
        <f>$G$41</f>
        <v>197144</v>
      </c>
      <c r="J10" s="6">
        <f>I10/$C$10</f>
        <v>0.52994559256790175</v>
      </c>
      <c r="K10" s="12"/>
      <c r="L10" s="13"/>
      <c r="N10" s="31" t="s">
        <v>25</v>
      </c>
      <c r="V10" s="30" t="s">
        <v>4</v>
      </c>
      <c r="W10" s="14">
        <f>$E$11</f>
        <v>22351</v>
      </c>
      <c r="X10" s="14">
        <f>$G$11</f>
        <v>9954</v>
      </c>
      <c r="Y10" s="14">
        <f>$I$11</f>
        <v>30827</v>
      </c>
      <c r="Z10" s="14"/>
      <c r="AA10" s="30"/>
    </row>
    <row r="11" spans="2:27" x14ac:dyDescent="0.2">
      <c r="B11" s="31" t="s">
        <v>4</v>
      </c>
      <c r="C11" s="9">
        <f>$G$56</f>
        <v>63132</v>
      </c>
      <c r="D11" s="7">
        <v>1</v>
      </c>
      <c r="E11" s="9">
        <f>$G$53</f>
        <v>22351</v>
      </c>
      <c r="F11" s="8">
        <f>E11/$C$11</f>
        <v>0.3540359880884496</v>
      </c>
      <c r="G11" s="9">
        <f>$G$54</f>
        <v>9954</v>
      </c>
      <c r="H11" s="8">
        <f>G11/$C$11</f>
        <v>0.15766964455426724</v>
      </c>
      <c r="I11" s="9">
        <f>$G$55</f>
        <v>30827</v>
      </c>
      <c r="J11" s="8">
        <f>I11/$C$11</f>
        <v>0.48829436735728315</v>
      </c>
      <c r="K11" s="12"/>
      <c r="L11" s="13"/>
      <c r="V11" s="30"/>
      <c r="W11" s="30"/>
      <c r="X11" s="30"/>
      <c r="Y11" s="30"/>
      <c r="Z11" s="30"/>
      <c r="AA11" s="30"/>
    </row>
    <row r="12" spans="2:27" ht="15" customHeight="1" x14ac:dyDescent="0.2">
      <c r="B12" s="36"/>
      <c r="C12" s="97" t="s">
        <v>14</v>
      </c>
      <c r="D12" s="97"/>
      <c r="E12" s="97"/>
      <c r="F12" s="97"/>
      <c r="G12" s="97"/>
      <c r="H12" s="97"/>
      <c r="I12" s="97"/>
      <c r="J12" s="97"/>
      <c r="K12" s="14"/>
      <c r="L12" s="14"/>
      <c r="V12" s="30"/>
      <c r="W12" s="30"/>
      <c r="X12" s="30"/>
      <c r="Y12" s="30"/>
      <c r="Z12" s="30"/>
      <c r="AA12" s="30"/>
    </row>
    <row r="13" spans="2:27" ht="15" customHeight="1" x14ac:dyDescent="0.2">
      <c r="B13" s="31" t="s">
        <v>29</v>
      </c>
      <c r="C13" s="9">
        <f>$G$70</f>
        <v>15969</v>
      </c>
      <c r="D13" s="5">
        <v>1</v>
      </c>
      <c r="E13" s="9">
        <f>$G$67</f>
        <v>4988</v>
      </c>
      <c r="F13" s="6">
        <f>E13/$C$13</f>
        <v>0.31235518817709312</v>
      </c>
      <c r="G13" s="9">
        <f>$G$68</f>
        <v>1860</v>
      </c>
      <c r="H13" s="6">
        <f>G13/$C$13</f>
        <v>0.11647567161375165</v>
      </c>
      <c r="I13" s="9">
        <f>$G$69</f>
        <v>9121</v>
      </c>
      <c r="J13" s="6">
        <f>I13/$C$13</f>
        <v>0.57116914020915521</v>
      </c>
      <c r="K13" s="12"/>
      <c r="L13" s="13"/>
      <c r="V13" s="30"/>
      <c r="W13" s="30"/>
      <c r="X13" s="30"/>
      <c r="Y13" s="30"/>
      <c r="Z13" s="30"/>
      <c r="AA13" s="30"/>
    </row>
    <row r="14" spans="2:27" x14ac:dyDescent="0.2">
      <c r="B14" s="31" t="s">
        <v>5</v>
      </c>
      <c r="C14" s="9">
        <f>$G$84</f>
        <v>24835</v>
      </c>
      <c r="D14" s="5">
        <v>1</v>
      </c>
      <c r="E14" s="9">
        <f>$G$81</f>
        <v>8604</v>
      </c>
      <c r="F14" s="6">
        <f>E14/$C$14</f>
        <v>0.34644654721159651</v>
      </c>
      <c r="G14" s="9">
        <f>$G$82</f>
        <v>3703</v>
      </c>
      <c r="H14" s="6">
        <f>G14/$C$14</f>
        <v>0.14910408697402858</v>
      </c>
      <c r="I14" s="9">
        <f>$G$83</f>
        <v>12528</v>
      </c>
      <c r="J14" s="6">
        <f>I14/$C$14</f>
        <v>0.50444936581437483</v>
      </c>
      <c r="K14" s="12"/>
      <c r="L14" s="13"/>
      <c r="P14" s="31" t="s">
        <v>27</v>
      </c>
      <c r="R14" s="31" t="s">
        <v>8</v>
      </c>
      <c r="V14" s="30"/>
      <c r="W14" s="30"/>
      <c r="X14" s="30"/>
      <c r="Y14" s="30"/>
      <c r="Z14" s="30"/>
      <c r="AA14" s="30"/>
    </row>
    <row r="15" spans="2:27" x14ac:dyDescent="0.2">
      <c r="B15" s="31" t="s">
        <v>6</v>
      </c>
      <c r="C15" s="9">
        <f>$G$98</f>
        <v>10827</v>
      </c>
      <c r="D15" s="5">
        <v>1</v>
      </c>
      <c r="E15" s="9">
        <f>$G$95</f>
        <v>3844</v>
      </c>
      <c r="F15" s="6">
        <f>E15/$C$15</f>
        <v>0.35503833010067426</v>
      </c>
      <c r="G15" s="9">
        <f>$G$96</f>
        <v>2555</v>
      </c>
      <c r="H15" s="6">
        <f>G15/$C$15</f>
        <v>0.23598411378960008</v>
      </c>
      <c r="I15" s="9">
        <f>$G$97</f>
        <v>4428</v>
      </c>
      <c r="J15" s="6">
        <f>I15/$C$15</f>
        <v>0.40897755610972569</v>
      </c>
      <c r="K15" s="12"/>
      <c r="L15" s="13"/>
    </row>
    <row r="16" spans="2:27" x14ac:dyDescent="0.2">
      <c r="B16" s="37" t="s">
        <v>7</v>
      </c>
      <c r="C16" s="10">
        <f>$G$112</f>
        <v>11501</v>
      </c>
      <c r="D16" s="7">
        <v>1</v>
      </c>
      <c r="E16" s="10">
        <f>$G$109</f>
        <v>4915</v>
      </c>
      <c r="F16" s="8">
        <f>E16/$C$16</f>
        <v>0.42735414311798975</v>
      </c>
      <c r="G16" s="10">
        <f>$G$110</f>
        <v>1836</v>
      </c>
      <c r="H16" s="8">
        <f>G16/$C$16</f>
        <v>0.15963829232240676</v>
      </c>
      <c r="I16" s="10">
        <f>$G$111</f>
        <v>4750</v>
      </c>
      <c r="J16" s="8">
        <f>I16/$C$16</f>
        <v>0.41300756455960352</v>
      </c>
      <c r="K16" s="12"/>
      <c r="L16" s="13"/>
    </row>
    <row r="17" spans="2:23" ht="24.95" customHeight="1" x14ac:dyDescent="0.2">
      <c r="B17" s="66" t="s">
        <v>23</v>
      </c>
      <c r="C17" s="38"/>
      <c r="D17" s="38"/>
      <c r="E17" s="38"/>
      <c r="F17" s="38"/>
      <c r="G17" s="38"/>
      <c r="H17" s="38"/>
      <c r="I17" s="38"/>
      <c r="J17" s="38"/>
      <c r="K17" s="30"/>
      <c r="L17" s="30"/>
    </row>
    <row r="20" spans="2:23" s="39" customFormat="1" ht="24.95" customHeight="1" x14ac:dyDescent="0.2">
      <c r="B20" s="65" t="s">
        <v>79</v>
      </c>
      <c r="C20" s="32"/>
      <c r="D20" s="32"/>
      <c r="E20" s="32"/>
      <c r="F20" s="32"/>
      <c r="G20" s="32"/>
      <c r="H20" s="32"/>
      <c r="I20" s="32"/>
      <c r="J20" s="32"/>
      <c r="K20" s="32"/>
      <c r="L20" s="32"/>
      <c r="M20" s="32"/>
      <c r="N20" s="32"/>
      <c r="O20" s="72"/>
      <c r="P20" s="72"/>
      <c r="Q20" s="72"/>
    </row>
    <row r="21" spans="2:23" ht="15" customHeight="1" x14ac:dyDescent="0.2">
      <c r="B21" s="98" t="s">
        <v>22</v>
      </c>
      <c r="C21" s="100" t="s">
        <v>42</v>
      </c>
      <c r="D21" s="100"/>
      <c r="E21" s="100"/>
      <c r="F21" s="102" t="s">
        <v>2</v>
      </c>
      <c r="G21" s="102"/>
      <c r="H21" s="102"/>
      <c r="I21" s="102"/>
      <c r="J21" s="102"/>
      <c r="K21" s="102"/>
      <c r="L21" s="102"/>
      <c r="M21" s="102"/>
      <c r="N21" s="102"/>
      <c r="O21" s="30"/>
      <c r="P21" s="30"/>
      <c r="Q21" s="30"/>
    </row>
    <row r="22" spans="2:23" ht="24.75" customHeight="1" x14ac:dyDescent="0.2">
      <c r="B22" s="99"/>
      <c r="C22" s="101"/>
      <c r="D22" s="101"/>
      <c r="E22" s="101"/>
      <c r="F22" s="103" t="s">
        <v>53</v>
      </c>
      <c r="G22" s="103"/>
      <c r="H22" s="103"/>
      <c r="I22" s="104" t="s">
        <v>54</v>
      </c>
      <c r="J22" s="104"/>
      <c r="K22" s="104"/>
      <c r="L22" s="104" t="s">
        <v>51</v>
      </c>
      <c r="M22" s="104"/>
      <c r="N22" s="104"/>
      <c r="O22" s="96"/>
      <c r="P22" s="96"/>
      <c r="Q22" s="96"/>
    </row>
    <row r="23" spans="2:23" ht="35.25" customHeight="1" x14ac:dyDescent="0.2">
      <c r="B23" s="33"/>
      <c r="C23" s="34" t="s">
        <v>71</v>
      </c>
      <c r="D23" s="35" t="s">
        <v>72</v>
      </c>
      <c r="E23" s="35" t="s">
        <v>73</v>
      </c>
      <c r="F23" s="34" t="s">
        <v>71</v>
      </c>
      <c r="G23" s="35" t="s">
        <v>72</v>
      </c>
      <c r="H23" s="35" t="s">
        <v>73</v>
      </c>
      <c r="I23" s="34" t="s">
        <v>71</v>
      </c>
      <c r="J23" s="35" t="s">
        <v>72</v>
      </c>
      <c r="K23" s="35" t="s">
        <v>73</v>
      </c>
      <c r="L23" s="34" t="s">
        <v>71</v>
      </c>
      <c r="M23" s="35" t="s">
        <v>72</v>
      </c>
      <c r="N23" s="35" t="s">
        <v>73</v>
      </c>
      <c r="O23" s="70"/>
      <c r="P23" s="40"/>
      <c r="Q23" s="40"/>
      <c r="W23" s="31" t="s">
        <v>25</v>
      </c>
    </row>
    <row r="24" spans="2:23" x14ac:dyDescent="0.2">
      <c r="B24" s="31" t="s">
        <v>3</v>
      </c>
      <c r="C24" s="9">
        <f>$G$42</f>
        <v>372008</v>
      </c>
      <c r="D24" s="14">
        <f>G42-F42</f>
        <v>1309</v>
      </c>
      <c r="E24" s="13">
        <f>(G42-F42)/F42</f>
        <v>3.5311667957021735E-3</v>
      </c>
      <c r="F24" s="9">
        <f>$G$39</f>
        <v>124991</v>
      </c>
      <c r="G24" s="14">
        <f>G39-F39</f>
        <v>-504</v>
      </c>
      <c r="H24" s="13">
        <f>(G39-F39)/F39</f>
        <v>-4.016096258815092E-3</v>
      </c>
      <c r="I24" s="9">
        <f>$G$40</f>
        <v>49873</v>
      </c>
      <c r="J24" s="14">
        <f>G40-F40</f>
        <v>-138</v>
      </c>
      <c r="K24" s="13">
        <f>(G40-F40)/F40</f>
        <v>-2.759392933554618E-3</v>
      </c>
      <c r="L24" s="9">
        <f>$G$41</f>
        <v>197144</v>
      </c>
      <c r="M24" s="14">
        <f>G41-F41</f>
        <v>1951</v>
      </c>
      <c r="N24" s="13">
        <f>(G41-F41)/F41</f>
        <v>9.9952354848790691E-3</v>
      </c>
      <c r="O24" s="14"/>
      <c r="P24" s="73"/>
      <c r="Q24" s="74"/>
    </row>
    <row r="25" spans="2:23" x14ac:dyDescent="0.2">
      <c r="B25" s="31" t="s">
        <v>4</v>
      </c>
      <c r="C25" s="9">
        <f>$G$56</f>
        <v>63132</v>
      </c>
      <c r="D25" s="14">
        <f>G56-F56</f>
        <v>-437</v>
      </c>
      <c r="E25" s="13">
        <f>(G56-F56)/F56</f>
        <v>-6.8744199216599286E-3</v>
      </c>
      <c r="F25" s="9">
        <f>$G$53</f>
        <v>22351</v>
      </c>
      <c r="G25" s="14">
        <f>G53-F53</f>
        <v>-324</v>
      </c>
      <c r="H25" s="13">
        <f>(G53-F53)/F53</f>
        <v>-1.4288864388092614E-2</v>
      </c>
      <c r="I25" s="9">
        <f>$G$54</f>
        <v>9954</v>
      </c>
      <c r="J25" s="14">
        <f>G54-F54</f>
        <v>-146</v>
      </c>
      <c r="K25" s="13">
        <f>(G54-F54)/F54</f>
        <v>-1.4455445544554456E-2</v>
      </c>
      <c r="L25" s="9">
        <f>$G$55</f>
        <v>30827</v>
      </c>
      <c r="M25" s="14">
        <f>G55-F55</f>
        <v>33</v>
      </c>
      <c r="N25" s="13">
        <f>(G55-F55)/F55</f>
        <v>1.071637331947782E-3</v>
      </c>
      <c r="O25" s="14"/>
      <c r="P25" s="73"/>
      <c r="Q25" s="74"/>
    </row>
    <row r="26" spans="2:23" ht="15" customHeight="1" x14ac:dyDescent="0.2">
      <c r="C26" s="97" t="s">
        <v>14</v>
      </c>
      <c r="D26" s="97"/>
      <c r="E26" s="97"/>
      <c r="F26" s="97"/>
      <c r="G26" s="97"/>
      <c r="H26" s="97"/>
      <c r="I26" s="97"/>
      <c r="J26" s="97"/>
      <c r="K26" s="97"/>
      <c r="L26" s="97"/>
      <c r="M26" s="97"/>
      <c r="N26" s="97"/>
      <c r="O26" s="14"/>
      <c r="P26" s="14"/>
      <c r="Q26" s="14"/>
    </row>
    <row r="27" spans="2:23" ht="15" customHeight="1" x14ac:dyDescent="0.2">
      <c r="B27" s="31" t="s">
        <v>29</v>
      </c>
      <c r="C27" s="9">
        <f>$G$70</f>
        <v>15969</v>
      </c>
      <c r="D27" s="14">
        <f>G70-F70</f>
        <v>-204</v>
      </c>
      <c r="E27" s="13">
        <f>(G70-F70)/F70</f>
        <v>-1.2613615284733816E-2</v>
      </c>
      <c r="F27" s="9">
        <f>$G$67</f>
        <v>4988</v>
      </c>
      <c r="G27" s="14">
        <f>G67-F67</f>
        <v>-93</v>
      </c>
      <c r="H27" s="13">
        <f>(G67-F67)/F67</f>
        <v>-1.830348356622712E-2</v>
      </c>
      <c r="I27" s="9">
        <f>$G$68</f>
        <v>1860</v>
      </c>
      <c r="J27" s="14">
        <f>G68-F68</f>
        <v>-19</v>
      </c>
      <c r="K27" s="13">
        <f>(G68-F68)/F68</f>
        <v>-1.0111761575306013E-2</v>
      </c>
      <c r="L27" s="9">
        <f>$G$69</f>
        <v>9121</v>
      </c>
      <c r="M27" s="14">
        <f>G69-F69</f>
        <v>-92</v>
      </c>
      <c r="N27" s="13">
        <f>(G69-F69)/F69</f>
        <v>-9.9858895039617937E-3</v>
      </c>
      <c r="O27" s="14"/>
      <c r="P27" s="73"/>
      <c r="Q27" s="74"/>
    </row>
    <row r="28" spans="2:23" x14ac:dyDescent="0.2">
      <c r="B28" s="31" t="s">
        <v>5</v>
      </c>
      <c r="C28" s="9">
        <f>$G$84</f>
        <v>24835</v>
      </c>
      <c r="D28" s="14">
        <f>G84-F84</f>
        <v>-78</v>
      </c>
      <c r="E28" s="13">
        <f>(G84-F84)/F84</f>
        <v>-3.1308955163970617E-3</v>
      </c>
      <c r="F28" s="9">
        <f>$G$81</f>
        <v>8604</v>
      </c>
      <c r="G28" s="14">
        <f>G81-F81</f>
        <v>-77</v>
      </c>
      <c r="H28" s="13">
        <f>(G81-F81)/F81</f>
        <v>-8.8699458587720315E-3</v>
      </c>
      <c r="I28" s="9">
        <f>$G$82</f>
        <v>3703</v>
      </c>
      <c r="J28" s="14">
        <f>G82-F82</f>
        <v>-67</v>
      </c>
      <c r="K28" s="13">
        <f>(G82-F82)/F82</f>
        <v>-1.7771883289124667E-2</v>
      </c>
      <c r="L28" s="9">
        <f>$G$83</f>
        <v>12528</v>
      </c>
      <c r="M28" s="14">
        <f>G83-F83</f>
        <v>66</v>
      </c>
      <c r="N28" s="13">
        <f>(G83-F83)/F83</f>
        <v>5.296100144439095E-3</v>
      </c>
      <c r="O28" s="14"/>
      <c r="P28" s="73"/>
      <c r="Q28" s="74"/>
    </row>
    <row r="29" spans="2:23" x14ac:dyDescent="0.2">
      <c r="B29" s="31" t="s">
        <v>6</v>
      </c>
      <c r="C29" s="9">
        <f>$G$98</f>
        <v>10827</v>
      </c>
      <c r="D29" s="14">
        <f>G98-F98</f>
        <v>-62</v>
      </c>
      <c r="E29" s="13">
        <f>(G98-F98)/F98</f>
        <v>-5.6938194508219303E-3</v>
      </c>
      <c r="F29" s="9">
        <f>$G$95</f>
        <v>3844</v>
      </c>
      <c r="G29" s="14">
        <f>G95-F95</f>
        <v>-64</v>
      </c>
      <c r="H29" s="13">
        <f>(G95-F95)/F95</f>
        <v>-1.6376663254861822E-2</v>
      </c>
      <c r="I29" s="9">
        <f>$G$96</f>
        <v>2555</v>
      </c>
      <c r="J29" s="14">
        <f>G96-F96</f>
        <v>-30</v>
      </c>
      <c r="K29" s="13">
        <f>(G96-F96)/F96</f>
        <v>-1.160541586073501E-2</v>
      </c>
      <c r="L29" s="9">
        <f>$G$97</f>
        <v>4428</v>
      </c>
      <c r="M29" s="14">
        <f>G97-F97</f>
        <v>32</v>
      </c>
      <c r="N29" s="13">
        <f>(G97-F97)/F97</f>
        <v>7.2793448589626936E-3</v>
      </c>
      <c r="O29" s="14"/>
      <c r="P29" s="73"/>
      <c r="Q29" s="74"/>
    </row>
    <row r="30" spans="2:23" x14ac:dyDescent="0.2">
      <c r="B30" s="37" t="s">
        <v>7</v>
      </c>
      <c r="C30" s="10">
        <f>$G$112</f>
        <v>11501</v>
      </c>
      <c r="D30" s="14">
        <f>G112-F112</f>
        <v>-93</v>
      </c>
      <c r="E30" s="13">
        <f>(G112-F112)/F112</f>
        <v>-8.0213903743315516E-3</v>
      </c>
      <c r="F30" s="10">
        <f>$G$109</f>
        <v>4915</v>
      </c>
      <c r="G30" s="14">
        <f>G109-F109</f>
        <v>-90</v>
      </c>
      <c r="H30" s="13">
        <f>(G109-F109)/F109</f>
        <v>-1.7982017982017984E-2</v>
      </c>
      <c r="I30" s="10">
        <f>$G$110</f>
        <v>1836</v>
      </c>
      <c r="J30" s="14">
        <f>G110-F110</f>
        <v>-30</v>
      </c>
      <c r="K30" s="13">
        <f>(G110-F110)/F110</f>
        <v>-1.607717041800643E-2</v>
      </c>
      <c r="L30" s="10">
        <f>$G$111</f>
        <v>4750</v>
      </c>
      <c r="M30" s="21">
        <f>G111-F111</f>
        <v>27</v>
      </c>
      <c r="N30" s="8">
        <f>(G111-F111)/F111</f>
        <v>5.7167054838026679E-3</v>
      </c>
      <c r="O30" s="14"/>
      <c r="P30" s="73"/>
      <c r="Q30" s="74"/>
      <c r="S30" s="31" t="s">
        <v>8</v>
      </c>
    </row>
    <row r="31" spans="2:23" ht="24.95" customHeight="1" x14ac:dyDescent="0.2">
      <c r="B31" s="38" t="s">
        <v>23</v>
      </c>
      <c r="C31" s="38"/>
      <c r="D31" s="38"/>
      <c r="E31" s="38"/>
      <c r="F31" s="38"/>
      <c r="G31" s="38"/>
      <c r="H31" s="38"/>
      <c r="I31" s="38"/>
      <c r="J31" s="38"/>
      <c r="K31" s="38"/>
      <c r="L31" s="30"/>
      <c r="O31" s="30"/>
      <c r="P31" s="30"/>
      <c r="Q31" s="30"/>
    </row>
    <row r="33" spans="2:20" x14ac:dyDescent="0.2">
      <c r="B33" s="87" t="s">
        <v>80</v>
      </c>
      <c r="C33" s="87"/>
      <c r="D33" s="87"/>
      <c r="E33" s="87"/>
      <c r="F33" s="87"/>
      <c r="G33" s="87"/>
      <c r="H33" s="87"/>
      <c r="I33" s="87"/>
      <c r="J33" s="87"/>
      <c r="K33" s="87"/>
      <c r="L33" s="87"/>
      <c r="M33" s="87"/>
      <c r="N33" s="87"/>
      <c r="O33" s="87"/>
      <c r="P33" s="87"/>
      <c r="Q33" s="87"/>
      <c r="R33" s="87"/>
      <c r="S33" s="87"/>
      <c r="T33" s="87"/>
    </row>
    <row r="34" spans="2:20" x14ac:dyDescent="0.2">
      <c r="B34" s="87"/>
      <c r="C34" s="87"/>
      <c r="D34" s="87"/>
      <c r="E34" s="87"/>
      <c r="F34" s="87"/>
      <c r="G34" s="87"/>
      <c r="H34" s="87"/>
      <c r="I34" s="87"/>
      <c r="J34" s="87"/>
      <c r="K34" s="87"/>
      <c r="L34" s="87"/>
      <c r="M34" s="87"/>
      <c r="N34" s="87"/>
      <c r="O34" s="87"/>
      <c r="P34" s="87"/>
      <c r="Q34" s="87"/>
      <c r="R34" s="87"/>
      <c r="S34" s="87"/>
      <c r="T34" s="87"/>
    </row>
    <row r="35" spans="2:20" x14ac:dyDescent="0.2">
      <c r="B35" s="87"/>
      <c r="C35" s="87"/>
      <c r="D35" s="87"/>
      <c r="E35" s="87"/>
      <c r="F35" s="87"/>
      <c r="G35" s="87"/>
      <c r="H35" s="87"/>
      <c r="I35" s="87"/>
      <c r="J35" s="87"/>
      <c r="K35" s="87"/>
      <c r="L35" s="87"/>
      <c r="M35" s="87"/>
      <c r="N35" s="87"/>
      <c r="O35" s="87"/>
      <c r="P35" s="87"/>
      <c r="Q35" s="87"/>
      <c r="R35" s="87"/>
      <c r="S35" s="87"/>
      <c r="T35" s="87"/>
    </row>
    <row r="37" spans="2:20" ht="24.95" customHeight="1" x14ac:dyDescent="0.2">
      <c r="B37" s="65" t="s">
        <v>81</v>
      </c>
      <c r="K37" s="30"/>
      <c r="L37" s="30"/>
    </row>
    <row r="38" spans="2:20" ht="25.5" x14ac:dyDescent="0.2">
      <c r="B38" s="33" t="s">
        <v>10</v>
      </c>
      <c r="C38" s="59">
        <v>2017</v>
      </c>
      <c r="D38" s="58">
        <v>2018</v>
      </c>
      <c r="E38" s="59">
        <v>2019</v>
      </c>
      <c r="F38" s="58">
        <v>2020</v>
      </c>
      <c r="G38" s="59">
        <v>2021</v>
      </c>
      <c r="H38" s="4" t="s">
        <v>62</v>
      </c>
      <c r="I38" s="4" t="s">
        <v>63</v>
      </c>
      <c r="K38" s="40"/>
      <c r="L38" s="41"/>
    </row>
    <row r="39" spans="2:20" x14ac:dyDescent="0.2">
      <c r="B39" s="30" t="s">
        <v>53</v>
      </c>
      <c r="C39" s="14">
        <f>[1]Settori!C7</f>
        <v>132615</v>
      </c>
      <c r="D39" s="14">
        <f>[1]Settori!D7</f>
        <v>130578</v>
      </c>
      <c r="E39" s="14">
        <f>[1]Settori!E7</f>
        <v>127154</v>
      </c>
      <c r="F39" s="14">
        <f>[1]Settori!F7</f>
        <v>125495</v>
      </c>
      <c r="G39" s="14">
        <f>[1]Settori!G7</f>
        <v>124991</v>
      </c>
      <c r="H39" s="14">
        <f>G39-C39</f>
        <v>-7624</v>
      </c>
      <c r="I39" s="13">
        <f>(G39-C39)/C39</f>
        <v>-5.7489725898276965E-2</v>
      </c>
    </row>
    <row r="40" spans="2:20" x14ac:dyDescent="0.2">
      <c r="B40" s="30" t="s">
        <v>54</v>
      </c>
      <c r="C40" s="14">
        <f>[1]Settori!C8</f>
        <v>50574</v>
      </c>
      <c r="D40" s="14">
        <f>[1]Settori!D8</f>
        <v>50331</v>
      </c>
      <c r="E40" s="14">
        <f>[1]Settori!E8</f>
        <v>49990</v>
      </c>
      <c r="F40" s="14">
        <f>[1]Settori!F8</f>
        <v>50011</v>
      </c>
      <c r="G40" s="14">
        <f>[1]Settori!G8</f>
        <v>49873</v>
      </c>
      <c r="H40" s="14">
        <f>G40-C40</f>
        <v>-701</v>
      </c>
      <c r="I40" s="13">
        <f>(G40-C40)/C40</f>
        <v>-1.3860877130541386E-2</v>
      </c>
    </row>
    <row r="41" spans="2:20" x14ac:dyDescent="0.2">
      <c r="B41" s="30" t="s">
        <v>51</v>
      </c>
      <c r="C41" s="14">
        <f>[1]Settori!C9</f>
        <v>193019</v>
      </c>
      <c r="D41" s="14">
        <f>[1]Settori!D9</f>
        <v>193685</v>
      </c>
      <c r="E41" s="14">
        <f>[1]Settori!E9</f>
        <v>194027</v>
      </c>
      <c r="F41" s="14">
        <f>[1]Settori!F9</f>
        <v>195193</v>
      </c>
      <c r="G41" s="14">
        <f>[1]Settori!G9</f>
        <v>197144</v>
      </c>
      <c r="H41" s="14">
        <f>G41-C41</f>
        <v>4125</v>
      </c>
      <c r="I41" s="13">
        <f>(G41-C41)/C41</f>
        <v>2.1370953118604905E-2</v>
      </c>
    </row>
    <row r="42" spans="2:20" x14ac:dyDescent="0.2">
      <c r="B42" s="42" t="s">
        <v>16</v>
      </c>
      <c r="C42" s="10">
        <f t="shared" ref="C42" si="0">SUM(C39:C41)</f>
        <v>376208</v>
      </c>
      <c r="D42" s="10">
        <f>SUM(D39:D41)</f>
        <v>374594</v>
      </c>
      <c r="E42" s="10">
        <f>SUM(E39:E41)</f>
        <v>371171</v>
      </c>
      <c r="F42" s="10">
        <f>SUM(F39:F41)</f>
        <v>370699</v>
      </c>
      <c r="G42" s="10">
        <f>SUM(G39:G41)</f>
        <v>372008</v>
      </c>
      <c r="H42" s="10">
        <f>G42-C42</f>
        <v>-4200</v>
      </c>
      <c r="I42" s="43">
        <f>(G42-C42)/C42</f>
        <v>-1.1164036915748734E-2</v>
      </c>
    </row>
    <row r="43" spans="2:20" ht="24.95" customHeight="1" x14ac:dyDescent="0.2">
      <c r="B43" s="38" t="s">
        <v>23</v>
      </c>
      <c r="C43" s="12"/>
      <c r="D43" s="12"/>
      <c r="E43" s="12"/>
      <c r="F43" s="12"/>
      <c r="G43" s="12"/>
      <c r="H43" s="12"/>
      <c r="I43" s="44"/>
      <c r="K43" s="14"/>
      <c r="L43" s="13"/>
    </row>
    <row r="44" spans="2:20" x14ac:dyDescent="0.2">
      <c r="B44" s="30"/>
      <c r="C44" s="13"/>
      <c r="D44" s="13"/>
      <c r="E44" s="13"/>
      <c r="F44" s="13"/>
      <c r="G44" s="13"/>
      <c r="H44" s="14"/>
      <c r="I44" s="13"/>
      <c r="K44" s="14"/>
      <c r="L44" s="13"/>
    </row>
    <row r="45" spans="2:20" x14ac:dyDescent="0.2">
      <c r="B45" s="30"/>
      <c r="C45" s="45">
        <v>2017</v>
      </c>
      <c r="D45" s="45">
        <v>2018</v>
      </c>
      <c r="E45" s="45">
        <v>2019</v>
      </c>
      <c r="F45" s="45">
        <v>2020</v>
      </c>
      <c r="G45" s="69">
        <v>2021</v>
      </c>
      <c r="H45" s="14"/>
      <c r="I45" s="13"/>
      <c r="K45" s="14"/>
      <c r="L45" s="13"/>
    </row>
    <row r="46" spans="2:20" x14ac:dyDescent="0.2">
      <c r="B46" s="30" t="s">
        <v>53</v>
      </c>
      <c r="C46" s="14">
        <f t="shared" ref="C46" si="1">C39/$C$39*100</f>
        <v>100</v>
      </c>
      <c r="D46" s="14">
        <f>D39/$C$39*100</f>
        <v>98.463974663499613</v>
      </c>
      <c r="E46" s="14">
        <f>E39/$C$39*100</f>
        <v>95.882064623157262</v>
      </c>
      <c r="F46" s="14">
        <f>F39/$C$39*100</f>
        <v>94.631074916110549</v>
      </c>
      <c r="G46" s="14">
        <f>G39/$C$39*100</f>
        <v>94.251027410172298</v>
      </c>
      <c r="H46" s="14"/>
      <c r="I46" s="13"/>
      <c r="K46" s="14"/>
      <c r="L46" s="13"/>
    </row>
    <row r="47" spans="2:20" x14ac:dyDescent="0.2">
      <c r="B47" s="30" t="s">
        <v>54</v>
      </c>
      <c r="C47" s="14">
        <f t="shared" ref="C47" si="2">C40/$C$40*100</f>
        <v>100</v>
      </c>
      <c r="D47" s="14">
        <f>D40/$C$40*100</f>
        <v>99.519515956815752</v>
      </c>
      <c r="E47" s="14">
        <f>E40/$C$40*100</f>
        <v>98.845256455886414</v>
      </c>
      <c r="F47" s="14">
        <f>F40/$C$40*100</f>
        <v>98.886779768260368</v>
      </c>
      <c r="G47" s="14">
        <f>G40/$C$40*100</f>
        <v>98.613912286945862</v>
      </c>
      <c r="H47" s="14"/>
      <c r="I47" s="13"/>
      <c r="K47" s="14"/>
      <c r="L47" s="13"/>
    </row>
    <row r="48" spans="2:20" x14ac:dyDescent="0.2">
      <c r="B48" s="30" t="s">
        <v>51</v>
      </c>
      <c r="C48" s="14">
        <f t="shared" ref="C48" si="3">C41/$C$41*100</f>
        <v>100</v>
      </c>
      <c r="D48" s="14">
        <f>D41/$C$41*100</f>
        <v>100.34504375216949</v>
      </c>
      <c r="E48" s="14">
        <f>E41/$C$41*100</f>
        <v>100.52222838166192</v>
      </c>
      <c r="F48" s="14">
        <f>F41/$C$41*100</f>
        <v>101.12631398981446</v>
      </c>
      <c r="G48" s="14">
        <f>G41/$C$41*100</f>
        <v>102.13709531186048</v>
      </c>
      <c r="H48" s="14"/>
      <c r="I48" s="13"/>
      <c r="K48" s="14"/>
      <c r="L48" s="13"/>
    </row>
    <row r="49" spans="2:12" x14ac:dyDescent="0.2">
      <c r="B49" s="30"/>
      <c r="C49" s="13"/>
      <c r="D49" s="13"/>
      <c r="E49" s="13"/>
      <c r="F49" s="13"/>
      <c r="G49" s="13"/>
      <c r="H49" s="14"/>
      <c r="I49" s="13"/>
      <c r="K49" s="14"/>
      <c r="L49" s="13"/>
    </row>
    <row r="50" spans="2:12" x14ac:dyDescent="0.2">
      <c r="K50" s="30"/>
      <c r="L50" s="30"/>
    </row>
    <row r="51" spans="2:12" ht="24.95" customHeight="1" x14ac:dyDescent="0.2">
      <c r="B51" s="65" t="s">
        <v>82</v>
      </c>
      <c r="K51" s="30"/>
      <c r="L51" s="30"/>
    </row>
    <row r="52" spans="2:12" ht="25.5" x14ac:dyDescent="0.2">
      <c r="B52" s="33" t="s">
        <v>15</v>
      </c>
      <c r="C52" s="59">
        <v>2017</v>
      </c>
      <c r="D52" s="58">
        <v>2018</v>
      </c>
      <c r="E52" s="59">
        <v>2019</v>
      </c>
      <c r="F52" s="58">
        <v>2020</v>
      </c>
      <c r="G52" s="59">
        <v>2021</v>
      </c>
      <c r="H52" s="4" t="s">
        <v>62</v>
      </c>
      <c r="I52" s="4" t="s">
        <v>63</v>
      </c>
      <c r="K52" s="40"/>
      <c r="L52" s="41"/>
    </row>
    <row r="53" spans="2:12" x14ac:dyDescent="0.2">
      <c r="B53" s="30" t="s">
        <v>53</v>
      </c>
      <c r="C53" s="14">
        <f>SUM(C67,C81,C95,C109)</f>
        <v>24322</v>
      </c>
      <c r="D53" s="14">
        <f>SUM(D67,D81,D95,D109)</f>
        <v>23824</v>
      </c>
      <c r="E53" s="14">
        <f>SUM(E67,E81,E95,E109)</f>
        <v>23053</v>
      </c>
      <c r="F53" s="14">
        <f>SUM(F67,F81,F95,F109)</f>
        <v>22675</v>
      </c>
      <c r="G53" s="14">
        <f>SUM(G67,G81,G95,G109)</f>
        <v>22351</v>
      </c>
      <c r="H53" s="14">
        <f>G53-C53</f>
        <v>-1971</v>
      </c>
      <c r="I53" s="13">
        <f>(G53-C53)/C53</f>
        <v>-8.1037743606611298E-2</v>
      </c>
    </row>
    <row r="54" spans="2:12" x14ac:dyDescent="0.2">
      <c r="B54" s="30" t="s">
        <v>54</v>
      </c>
      <c r="C54" s="14">
        <f t="shared" ref="C54" si="4">SUM(C68,C82,C96,C110)</f>
        <v>10312</v>
      </c>
      <c r="D54" s="14">
        <f t="shared" ref="D54:G55" si="5">SUM(D68,D82,D96,D110)</f>
        <v>10313</v>
      </c>
      <c r="E54" s="14">
        <f t="shared" si="5"/>
        <v>10203</v>
      </c>
      <c r="F54" s="14">
        <f t="shared" si="5"/>
        <v>10100</v>
      </c>
      <c r="G54" s="14">
        <f t="shared" si="5"/>
        <v>9954</v>
      </c>
      <c r="H54" s="14">
        <f>G54-C54</f>
        <v>-358</v>
      </c>
      <c r="I54" s="13">
        <f>(G54-C54)/C54</f>
        <v>-3.4716834755624516E-2</v>
      </c>
    </row>
    <row r="55" spans="2:12" x14ac:dyDescent="0.2">
      <c r="B55" s="30" t="s">
        <v>51</v>
      </c>
      <c r="C55" s="14">
        <f t="shared" ref="C55" si="6">SUM(C69,C83,C97,C111)</f>
        <v>30821</v>
      </c>
      <c r="D55" s="14">
        <f t="shared" si="5"/>
        <v>30863</v>
      </c>
      <c r="E55" s="14">
        <f t="shared" si="5"/>
        <v>30778</v>
      </c>
      <c r="F55" s="14">
        <f t="shared" si="5"/>
        <v>30794</v>
      </c>
      <c r="G55" s="14">
        <f t="shared" si="5"/>
        <v>30827</v>
      </c>
      <c r="H55" s="14">
        <f>G55-C55</f>
        <v>6</v>
      </c>
      <c r="I55" s="13">
        <f>(G55-C55)/C55</f>
        <v>1.9467246358002662E-4</v>
      </c>
    </row>
    <row r="56" spans="2:12" x14ac:dyDescent="0.2">
      <c r="B56" s="42" t="s">
        <v>16</v>
      </c>
      <c r="C56" s="10">
        <f t="shared" ref="C56" si="7">SUM(C53:C55)</f>
        <v>65455</v>
      </c>
      <c r="D56" s="10">
        <f>SUM(D53:D55)</f>
        <v>65000</v>
      </c>
      <c r="E56" s="10">
        <f>SUM(E53:E55)</f>
        <v>64034</v>
      </c>
      <c r="F56" s="10">
        <f>SUM(F53:F55)</f>
        <v>63569</v>
      </c>
      <c r="G56" s="10">
        <f>SUM(G53:G55)</f>
        <v>63132</v>
      </c>
      <c r="H56" s="10">
        <f>G56-C56</f>
        <v>-2323</v>
      </c>
      <c r="I56" s="43">
        <f>(G56-C56)/C56</f>
        <v>-3.5490031319226949E-2</v>
      </c>
    </row>
    <row r="57" spans="2:12" ht="24.95" customHeight="1" x14ac:dyDescent="0.2">
      <c r="B57" s="38" t="s">
        <v>23</v>
      </c>
      <c r="C57" s="12"/>
      <c r="D57" s="12"/>
      <c r="E57" s="12"/>
      <c r="F57" s="12"/>
      <c r="G57" s="12"/>
      <c r="H57" s="12"/>
      <c r="I57" s="44"/>
      <c r="K57" s="14"/>
      <c r="L57" s="13"/>
    </row>
    <row r="58" spans="2:12" x14ac:dyDescent="0.2">
      <c r="B58" s="30"/>
      <c r="C58" s="14"/>
      <c r="D58" s="14"/>
      <c r="E58" s="14"/>
      <c r="F58" s="14"/>
      <c r="G58" s="14"/>
      <c r="H58" s="14"/>
      <c r="I58" s="13"/>
      <c r="K58" s="14"/>
      <c r="L58" s="13"/>
    </row>
    <row r="59" spans="2:12" x14ac:dyDescent="0.2">
      <c r="B59" s="30"/>
      <c r="C59" s="45">
        <v>2017</v>
      </c>
      <c r="D59" s="45">
        <v>2018</v>
      </c>
      <c r="E59" s="45">
        <v>2019</v>
      </c>
      <c r="F59" s="45">
        <v>2020</v>
      </c>
      <c r="G59" s="69">
        <v>2021</v>
      </c>
      <c r="H59" s="14"/>
      <c r="I59" s="13"/>
      <c r="K59" s="14"/>
      <c r="L59" s="13"/>
    </row>
    <row r="60" spans="2:12" x14ac:dyDescent="0.2">
      <c r="B60" s="30" t="s">
        <v>53</v>
      </c>
      <c r="C60" s="14">
        <f t="shared" ref="C60" si="8">C53/$C$53*100</f>
        <v>100</v>
      </c>
      <c r="D60" s="14">
        <f>D53/$C$53*100</f>
        <v>97.952471013896883</v>
      </c>
      <c r="E60" s="14">
        <f>E53/$C$53*100</f>
        <v>94.782501439026404</v>
      </c>
      <c r="F60" s="14">
        <f>F53/$C$53*100</f>
        <v>93.228352931502343</v>
      </c>
      <c r="G60" s="14">
        <f>G53/$C$53*100</f>
        <v>91.896225639338866</v>
      </c>
      <c r="H60" s="14"/>
      <c r="I60" s="13"/>
      <c r="K60" s="14"/>
      <c r="L60" s="13"/>
    </row>
    <row r="61" spans="2:12" x14ac:dyDescent="0.2">
      <c r="B61" s="30" t="s">
        <v>54</v>
      </c>
      <c r="C61" s="14">
        <f t="shared" ref="C61" si="9">C54/$C$54*100</f>
        <v>100</v>
      </c>
      <c r="D61" s="14">
        <f>D54/$C$54*100</f>
        <v>100.00969743987586</v>
      </c>
      <c r="E61" s="14">
        <f>E54/$C$54*100</f>
        <v>98.942979053529868</v>
      </c>
      <c r="F61" s="14">
        <f>F54/$C$54*100</f>
        <v>97.944142746314981</v>
      </c>
      <c r="G61" s="14">
        <f>G54/$C$54*100</f>
        <v>96.528316524437557</v>
      </c>
      <c r="H61" s="14"/>
      <c r="I61" s="13"/>
      <c r="K61" s="14"/>
      <c r="L61" s="13"/>
    </row>
    <row r="62" spans="2:12" x14ac:dyDescent="0.2">
      <c r="B62" s="30" t="s">
        <v>51</v>
      </c>
      <c r="C62" s="14">
        <f t="shared" ref="C62" si="10">C55/$C$55*100</f>
        <v>100</v>
      </c>
      <c r="D62" s="14">
        <f>D55/$C$55*100</f>
        <v>100.13627072450602</v>
      </c>
      <c r="E62" s="14">
        <f>E55/$C$55*100</f>
        <v>99.860484734434323</v>
      </c>
      <c r="F62" s="14">
        <f>F55/$C$55*100</f>
        <v>99.912397391388978</v>
      </c>
      <c r="G62" s="14">
        <f>G55/$C$55*100</f>
        <v>100.01946724635799</v>
      </c>
      <c r="H62" s="14"/>
      <c r="I62" s="13"/>
      <c r="K62" s="14"/>
      <c r="L62" s="13"/>
    </row>
    <row r="63" spans="2:12" x14ac:dyDescent="0.2">
      <c r="B63" s="30"/>
      <c r="C63" s="14"/>
      <c r="D63" s="14"/>
      <c r="E63" s="14"/>
      <c r="F63" s="14"/>
      <c r="G63" s="14"/>
      <c r="H63" s="14"/>
      <c r="I63" s="13"/>
      <c r="K63" s="14"/>
      <c r="L63" s="13"/>
    </row>
    <row r="64" spans="2:12" x14ac:dyDescent="0.2">
      <c r="K64" s="30"/>
      <c r="L64" s="30"/>
    </row>
    <row r="65" spans="2:12" ht="24.95" customHeight="1" x14ac:dyDescent="0.2">
      <c r="B65" s="65" t="s">
        <v>83</v>
      </c>
      <c r="K65" s="30"/>
      <c r="L65" s="30"/>
    </row>
    <row r="66" spans="2:12" ht="25.5" x14ac:dyDescent="0.2">
      <c r="B66" s="33" t="s">
        <v>28</v>
      </c>
      <c r="C66" s="59">
        <v>2017</v>
      </c>
      <c r="D66" s="58">
        <v>2018</v>
      </c>
      <c r="E66" s="59">
        <v>2019</v>
      </c>
      <c r="F66" s="58">
        <v>2020</v>
      </c>
      <c r="G66" s="59">
        <v>2021</v>
      </c>
      <c r="H66" s="4" t="s">
        <v>62</v>
      </c>
      <c r="I66" s="4" t="s">
        <v>63</v>
      </c>
      <c r="K66" s="40"/>
      <c r="L66" s="41"/>
    </row>
    <row r="67" spans="2:12" x14ac:dyDescent="0.2">
      <c r="B67" s="30" t="s">
        <v>53</v>
      </c>
      <c r="C67" s="14">
        <f>[1]Settori!C16</f>
        <v>5432</v>
      </c>
      <c r="D67" s="14">
        <f>[1]Settori!D16</f>
        <v>5372</v>
      </c>
      <c r="E67" s="14">
        <f>[1]Settori!E16</f>
        <v>5193</v>
      </c>
      <c r="F67" s="14">
        <f>[1]Settori!F16</f>
        <v>5081</v>
      </c>
      <c r="G67" s="14">
        <f>[1]Settori!G16</f>
        <v>4988</v>
      </c>
      <c r="H67" s="14">
        <f>G67-C67</f>
        <v>-444</v>
      </c>
      <c r="I67" s="13">
        <f>(G67-C67)/C67</f>
        <v>-8.1737849779086894E-2</v>
      </c>
    </row>
    <row r="68" spans="2:12" x14ac:dyDescent="0.2">
      <c r="B68" s="30" t="s">
        <v>54</v>
      </c>
      <c r="C68" s="14">
        <f>[1]Settori!C17</f>
        <v>1935</v>
      </c>
      <c r="D68" s="14">
        <f>[1]Settori!D17</f>
        <v>1904</v>
      </c>
      <c r="E68" s="14">
        <f>[1]Settori!E17</f>
        <v>1888</v>
      </c>
      <c r="F68" s="14">
        <f>[1]Settori!F17</f>
        <v>1879</v>
      </c>
      <c r="G68" s="14">
        <f>[1]Settori!G17</f>
        <v>1860</v>
      </c>
      <c r="H68" s="14">
        <f>G68-C68</f>
        <v>-75</v>
      </c>
      <c r="I68" s="13">
        <f>(G68-C68)/C68</f>
        <v>-3.875968992248062E-2</v>
      </c>
    </row>
    <row r="69" spans="2:12" x14ac:dyDescent="0.2">
      <c r="B69" s="30" t="s">
        <v>51</v>
      </c>
      <c r="C69" s="14">
        <f>[1]Settori!C18</f>
        <v>9375</v>
      </c>
      <c r="D69" s="14">
        <f>[1]Settori!D18</f>
        <v>9295</v>
      </c>
      <c r="E69" s="14">
        <f>[1]Settori!E18</f>
        <v>9202</v>
      </c>
      <c r="F69" s="14">
        <f>[1]Settori!F18</f>
        <v>9213</v>
      </c>
      <c r="G69" s="14">
        <f>[1]Settori!G18</f>
        <v>9121</v>
      </c>
      <c r="H69" s="14">
        <f>G69-C69</f>
        <v>-254</v>
      </c>
      <c r="I69" s="13">
        <f>(G69-C69)/C69</f>
        <v>-2.7093333333333334E-2</v>
      </c>
    </row>
    <row r="70" spans="2:12" x14ac:dyDescent="0.2">
      <c r="B70" s="42" t="s">
        <v>16</v>
      </c>
      <c r="C70" s="10">
        <f t="shared" ref="C70" si="11">SUM(C67:C69)</f>
        <v>16742</v>
      </c>
      <c r="D70" s="10">
        <f>SUM(D67:D69)</f>
        <v>16571</v>
      </c>
      <c r="E70" s="10">
        <f>SUM(E67:E69)</f>
        <v>16283</v>
      </c>
      <c r="F70" s="10">
        <f>SUM(F67:F69)</f>
        <v>16173</v>
      </c>
      <c r="G70" s="10">
        <f>SUM(G67:G69)</f>
        <v>15969</v>
      </c>
      <c r="H70" s="10">
        <f>G70-C70</f>
        <v>-773</v>
      </c>
      <c r="I70" s="43">
        <f>(G70-C70)/C70</f>
        <v>-4.6171305698243938E-2</v>
      </c>
    </row>
    <row r="71" spans="2:12" ht="24.95" customHeight="1" x14ac:dyDescent="0.2">
      <c r="B71" s="38" t="s">
        <v>23</v>
      </c>
      <c r="C71" s="12"/>
      <c r="D71" s="12"/>
      <c r="E71" s="12"/>
      <c r="F71" s="12"/>
      <c r="G71" s="12"/>
      <c r="H71" s="12"/>
      <c r="I71" s="44"/>
      <c r="K71" s="14"/>
      <c r="L71" s="13"/>
    </row>
    <row r="72" spans="2:12" x14ac:dyDescent="0.2">
      <c r="B72" s="30"/>
      <c r="H72" s="14"/>
      <c r="I72" s="13"/>
      <c r="K72" s="14"/>
      <c r="L72" s="13"/>
    </row>
    <row r="73" spans="2:12" x14ac:dyDescent="0.2">
      <c r="B73" s="30"/>
      <c r="C73" s="45">
        <v>2017</v>
      </c>
      <c r="D73" s="45">
        <v>2018</v>
      </c>
      <c r="E73" s="45">
        <v>2019</v>
      </c>
      <c r="F73" s="45">
        <v>2020</v>
      </c>
      <c r="G73" s="69">
        <v>2021</v>
      </c>
      <c r="H73" s="14"/>
      <c r="K73" s="14"/>
      <c r="L73" s="30"/>
    </row>
    <row r="74" spans="2:12" x14ac:dyDescent="0.2">
      <c r="B74" s="30" t="s">
        <v>53</v>
      </c>
      <c r="C74" s="14">
        <f t="shared" ref="C74" si="12">C67/$C$67*100</f>
        <v>100</v>
      </c>
      <c r="D74" s="14">
        <f>D67/$C$67*100</f>
        <v>98.895434462444769</v>
      </c>
      <c r="E74" s="14">
        <f>E67/$C$67*100</f>
        <v>95.600147275405007</v>
      </c>
      <c r="F74" s="14">
        <f>F67/$C$67*100</f>
        <v>93.538291605301922</v>
      </c>
      <c r="G74" s="14">
        <f>G67/$C$67*100</f>
        <v>91.826215022091304</v>
      </c>
      <c r="K74" s="30"/>
      <c r="L74" s="30"/>
    </row>
    <row r="75" spans="2:12" x14ac:dyDescent="0.2">
      <c r="B75" s="30" t="s">
        <v>54</v>
      </c>
      <c r="C75" s="14">
        <f t="shared" ref="C75" si="13">C68/$C$68*100</f>
        <v>100</v>
      </c>
      <c r="D75" s="14">
        <f>D68/$C$68*100</f>
        <v>98.397932816537477</v>
      </c>
      <c r="E75" s="14">
        <f>E68/$C$68*100</f>
        <v>97.571059431524546</v>
      </c>
      <c r="F75" s="14">
        <f>F68/$C$68*100</f>
        <v>97.10594315245477</v>
      </c>
      <c r="G75" s="14">
        <f>G68/$C$68*100</f>
        <v>96.124031007751938</v>
      </c>
      <c r="K75" s="30"/>
      <c r="L75" s="30"/>
    </row>
    <row r="76" spans="2:12" x14ac:dyDescent="0.2">
      <c r="B76" s="30" t="s">
        <v>51</v>
      </c>
      <c r="C76" s="14">
        <f t="shared" ref="C76" si="14">C69/$C$69*100</f>
        <v>100</v>
      </c>
      <c r="D76" s="14">
        <f>D69/$C$69*100</f>
        <v>99.146666666666675</v>
      </c>
      <c r="E76" s="14">
        <f>E69/$C$69*100</f>
        <v>98.154666666666671</v>
      </c>
      <c r="F76" s="14">
        <f>F69/$C$69*100</f>
        <v>98.272000000000006</v>
      </c>
      <c r="G76" s="14">
        <f>G69/$C$69*100</f>
        <v>97.290666666666667</v>
      </c>
      <c r="K76" s="30"/>
      <c r="L76" s="30"/>
    </row>
    <row r="77" spans="2:12" x14ac:dyDescent="0.2">
      <c r="K77" s="30"/>
      <c r="L77" s="30"/>
    </row>
    <row r="78" spans="2:12" x14ac:dyDescent="0.2">
      <c r="K78" s="30"/>
      <c r="L78" s="30"/>
    </row>
    <row r="79" spans="2:12" ht="24.95" customHeight="1" x14ac:dyDescent="0.2">
      <c r="B79" s="65" t="s">
        <v>84</v>
      </c>
      <c r="K79" s="30"/>
      <c r="L79" s="30"/>
    </row>
    <row r="80" spans="2:12" ht="25.5" x14ac:dyDescent="0.2">
      <c r="B80" s="33" t="s">
        <v>11</v>
      </c>
      <c r="C80" s="59">
        <v>2017</v>
      </c>
      <c r="D80" s="58">
        <v>2018</v>
      </c>
      <c r="E80" s="59">
        <v>2019</v>
      </c>
      <c r="F80" s="58">
        <v>2020</v>
      </c>
      <c r="G80" s="59">
        <v>2021</v>
      </c>
      <c r="H80" s="4" t="s">
        <v>62</v>
      </c>
      <c r="I80" s="4" t="s">
        <v>63</v>
      </c>
      <c r="K80" s="40"/>
      <c r="L80" s="41"/>
    </row>
    <row r="81" spans="2:12" x14ac:dyDescent="0.2">
      <c r="B81" s="30" t="s">
        <v>53</v>
      </c>
      <c r="C81" s="14">
        <f>[1]Settori!C25</f>
        <v>9377</v>
      </c>
      <c r="D81" s="14">
        <f>[1]Settori!D25</f>
        <v>9123</v>
      </c>
      <c r="E81" s="14">
        <f>[1]Settori!E25</f>
        <v>8765</v>
      </c>
      <c r="F81" s="14">
        <f>[1]Settori!F25</f>
        <v>8681</v>
      </c>
      <c r="G81" s="14">
        <f>[1]Settori!G25</f>
        <v>8604</v>
      </c>
      <c r="H81" s="14">
        <f>G81-C81</f>
        <v>-773</v>
      </c>
      <c r="I81" s="13">
        <f>(G81-C81)/C81</f>
        <v>-8.2435747040631335E-2</v>
      </c>
    </row>
    <row r="82" spans="2:12" x14ac:dyDescent="0.2">
      <c r="B82" s="30" t="s">
        <v>54</v>
      </c>
      <c r="C82" s="14">
        <f>[1]Settori!C26</f>
        <v>3853</v>
      </c>
      <c r="D82" s="14">
        <f>[1]Settori!D26</f>
        <v>3919</v>
      </c>
      <c r="E82" s="14">
        <f>[1]Settori!E26</f>
        <v>3823</v>
      </c>
      <c r="F82" s="14">
        <f>[1]Settori!F26</f>
        <v>3770</v>
      </c>
      <c r="G82" s="14">
        <f>[1]Settori!G26</f>
        <v>3703</v>
      </c>
      <c r="H82" s="14">
        <f>G82-C82</f>
        <v>-150</v>
      </c>
      <c r="I82" s="13">
        <f>(G82-C82)/C82</f>
        <v>-3.8930703348040489E-2</v>
      </c>
    </row>
    <row r="83" spans="2:12" x14ac:dyDescent="0.2">
      <c r="B83" s="30" t="s">
        <v>51</v>
      </c>
      <c r="C83" s="14">
        <f>[1]Settori!C27</f>
        <v>12371</v>
      </c>
      <c r="D83" s="14">
        <f>[1]Settori!D27</f>
        <v>12407</v>
      </c>
      <c r="E83" s="14">
        <f>[1]Settori!E27</f>
        <v>12402</v>
      </c>
      <c r="F83" s="14">
        <f>[1]Settori!F27</f>
        <v>12462</v>
      </c>
      <c r="G83" s="14">
        <f>[1]Settori!G27</f>
        <v>12528</v>
      </c>
      <c r="H83" s="14">
        <f>G83-C83</f>
        <v>157</v>
      </c>
      <c r="I83" s="13">
        <f>(G83-C83)/C83</f>
        <v>1.2690970818850537E-2</v>
      </c>
    </row>
    <row r="84" spans="2:12" x14ac:dyDescent="0.2">
      <c r="B84" s="42" t="s">
        <v>16</v>
      </c>
      <c r="C84" s="10">
        <f t="shared" ref="C84" si="15">SUM(C81:C83)</f>
        <v>25601</v>
      </c>
      <c r="D84" s="10">
        <f>SUM(D81:D83)</f>
        <v>25449</v>
      </c>
      <c r="E84" s="10">
        <f>SUM(E81:E83)</f>
        <v>24990</v>
      </c>
      <c r="F84" s="10">
        <f>SUM(F81:F83)</f>
        <v>24913</v>
      </c>
      <c r="G84" s="10">
        <f>SUM(G81:G83)</f>
        <v>24835</v>
      </c>
      <c r="H84" s="10">
        <f>G84-C84</f>
        <v>-766</v>
      </c>
      <c r="I84" s="43">
        <f>(G84-C84)/C84</f>
        <v>-2.9920706222413187E-2</v>
      </c>
    </row>
    <row r="85" spans="2:12" ht="24.95" customHeight="1" x14ac:dyDescent="0.2">
      <c r="B85" s="38" t="s">
        <v>23</v>
      </c>
      <c r="C85" s="12"/>
      <c r="D85" s="12"/>
      <c r="E85" s="12"/>
      <c r="F85" s="12"/>
      <c r="G85" s="12"/>
      <c r="H85" s="12"/>
      <c r="I85" s="44"/>
      <c r="K85" s="14"/>
      <c r="L85" s="13"/>
    </row>
    <row r="86" spans="2:12" x14ac:dyDescent="0.2">
      <c r="K86" s="30"/>
      <c r="L86" s="30"/>
    </row>
    <row r="87" spans="2:12" x14ac:dyDescent="0.2">
      <c r="B87" s="30"/>
      <c r="C87" s="45">
        <v>2017</v>
      </c>
      <c r="D87" s="45">
        <v>2018</v>
      </c>
      <c r="E87" s="45">
        <v>2019</v>
      </c>
      <c r="F87" s="45">
        <v>2020</v>
      </c>
      <c r="G87" s="69">
        <v>2021</v>
      </c>
      <c r="K87" s="30"/>
      <c r="L87" s="30"/>
    </row>
    <row r="88" spans="2:12" x14ac:dyDescent="0.2">
      <c r="B88" s="30" t="s">
        <v>53</v>
      </c>
      <c r="C88" s="14">
        <f t="shared" ref="C88" si="16">C81/$C$81*100</f>
        <v>100</v>
      </c>
      <c r="D88" s="14">
        <f>D81/$C$81*100</f>
        <v>97.291244534499313</v>
      </c>
      <c r="E88" s="14">
        <f>E81/$C$81*100</f>
        <v>93.473392342966832</v>
      </c>
      <c r="F88" s="14">
        <f>F81/$C$81*100</f>
        <v>92.577583448864246</v>
      </c>
      <c r="G88" s="14">
        <f>G81/$C$81*100</f>
        <v>91.756425295936879</v>
      </c>
      <c r="K88" s="30"/>
      <c r="L88" s="30"/>
    </row>
    <row r="89" spans="2:12" x14ac:dyDescent="0.2">
      <c r="B89" s="30" t="s">
        <v>54</v>
      </c>
      <c r="C89" s="14">
        <f t="shared" ref="C89" si="17">C82/$C$82*100</f>
        <v>100</v>
      </c>
      <c r="D89" s="14">
        <f>D82/$C$82*100</f>
        <v>101.71295094731379</v>
      </c>
      <c r="E89" s="14">
        <f>E82/$C$82*100</f>
        <v>99.221385933039187</v>
      </c>
      <c r="F89" s="14">
        <f>F82/$C$82*100</f>
        <v>97.845834414741759</v>
      </c>
      <c r="G89" s="14">
        <f>G82/$C$82*100</f>
        <v>96.106929665195949</v>
      </c>
      <c r="K89" s="30"/>
      <c r="L89" s="30"/>
    </row>
    <row r="90" spans="2:12" x14ac:dyDescent="0.2">
      <c r="B90" s="30" t="s">
        <v>51</v>
      </c>
      <c r="C90" s="14">
        <f t="shared" ref="C90" si="18">C83/$C$83*100</f>
        <v>100</v>
      </c>
      <c r="D90" s="14">
        <f>D83/$C$83*100</f>
        <v>100.29100315253415</v>
      </c>
      <c r="E90" s="14">
        <f>E83/$C$83*100</f>
        <v>100.25058604801551</v>
      </c>
      <c r="F90" s="14">
        <f>F83/$C$83*100</f>
        <v>100.7355913022391</v>
      </c>
      <c r="G90" s="14">
        <f>G83/$C$83*100</f>
        <v>101.26909708188505</v>
      </c>
      <c r="K90" s="30"/>
      <c r="L90" s="30"/>
    </row>
    <row r="91" spans="2:12" x14ac:dyDescent="0.2">
      <c r="K91" s="30"/>
      <c r="L91" s="30"/>
    </row>
    <row r="92" spans="2:12" x14ac:dyDescent="0.2">
      <c r="K92" s="30"/>
      <c r="L92" s="30"/>
    </row>
    <row r="93" spans="2:12" ht="24.95" customHeight="1" x14ac:dyDescent="0.2">
      <c r="B93" s="65" t="s">
        <v>85</v>
      </c>
      <c r="K93" s="30"/>
      <c r="L93" s="30"/>
    </row>
    <row r="94" spans="2:12" ht="25.5" x14ac:dyDescent="0.2">
      <c r="B94" s="33" t="s">
        <v>12</v>
      </c>
      <c r="C94" s="59">
        <v>2017</v>
      </c>
      <c r="D94" s="58">
        <v>2018</v>
      </c>
      <c r="E94" s="59">
        <v>2019</v>
      </c>
      <c r="F94" s="58">
        <v>2020</v>
      </c>
      <c r="G94" s="59">
        <v>2021</v>
      </c>
      <c r="H94" s="4" t="s">
        <v>62</v>
      </c>
      <c r="I94" s="4" t="s">
        <v>63</v>
      </c>
      <c r="K94" s="40"/>
      <c r="L94" s="41"/>
    </row>
    <row r="95" spans="2:12" x14ac:dyDescent="0.2">
      <c r="B95" s="30" t="s">
        <v>53</v>
      </c>
      <c r="C95" s="14">
        <f>[1]Settori!C34</f>
        <v>4133</v>
      </c>
      <c r="D95" s="14">
        <f>[1]Settori!D34</f>
        <v>4091</v>
      </c>
      <c r="E95" s="14">
        <f>[1]Settori!E34</f>
        <v>3983</v>
      </c>
      <c r="F95" s="14">
        <f>[1]Settori!F34</f>
        <v>3908</v>
      </c>
      <c r="G95" s="14">
        <f>[1]Settori!G34</f>
        <v>3844</v>
      </c>
      <c r="H95" s="14">
        <f>G95-C95</f>
        <v>-289</v>
      </c>
      <c r="I95" s="13">
        <f>(G95-C95)/C95</f>
        <v>-6.9924993951125086E-2</v>
      </c>
    </row>
    <row r="96" spans="2:12" x14ac:dyDescent="0.2">
      <c r="B96" s="30" t="s">
        <v>54</v>
      </c>
      <c r="C96" s="14">
        <f>[1]Settori!C35</f>
        <v>2628</v>
      </c>
      <c r="D96" s="14">
        <f>[1]Settori!D35</f>
        <v>2606</v>
      </c>
      <c r="E96" s="14">
        <f>[1]Settori!E35</f>
        <v>2620</v>
      </c>
      <c r="F96" s="14">
        <f>[1]Settori!F35</f>
        <v>2585</v>
      </c>
      <c r="G96" s="14">
        <f>[1]Settori!G35</f>
        <v>2555</v>
      </c>
      <c r="H96" s="14">
        <f>G96-C96</f>
        <v>-73</v>
      </c>
      <c r="I96" s="13">
        <f>(G96-C96)/C96</f>
        <v>-2.7777777777777776E-2</v>
      </c>
    </row>
    <row r="97" spans="2:12" x14ac:dyDescent="0.2">
      <c r="B97" s="30" t="s">
        <v>51</v>
      </c>
      <c r="C97" s="14">
        <f>[1]Settori!C36</f>
        <v>4304</v>
      </c>
      <c r="D97" s="14">
        <f>[1]Settori!D36</f>
        <v>4373</v>
      </c>
      <c r="E97" s="14">
        <f>[1]Settori!E36</f>
        <v>4360</v>
      </c>
      <c r="F97" s="14">
        <f>[1]Settori!F36</f>
        <v>4396</v>
      </c>
      <c r="G97" s="14">
        <f>[1]Settori!G36</f>
        <v>4428</v>
      </c>
      <c r="H97" s="14">
        <f>G97-C97</f>
        <v>124</v>
      </c>
      <c r="I97" s="13">
        <f>(G97-C97)/C97</f>
        <v>2.8810408921933085E-2</v>
      </c>
    </row>
    <row r="98" spans="2:12" x14ac:dyDescent="0.2">
      <c r="B98" s="42" t="s">
        <v>16</v>
      </c>
      <c r="C98" s="10">
        <f t="shared" ref="C98" si="19">SUM(C95:C97)</f>
        <v>11065</v>
      </c>
      <c r="D98" s="10">
        <f>SUM(D95:D97)</f>
        <v>11070</v>
      </c>
      <c r="E98" s="10">
        <f>SUM(E95:E97)</f>
        <v>10963</v>
      </c>
      <c r="F98" s="10">
        <f>SUM(F95:F97)</f>
        <v>10889</v>
      </c>
      <c r="G98" s="10">
        <f>SUM(G95:G97)</f>
        <v>10827</v>
      </c>
      <c r="H98" s="10">
        <f>G98-C98</f>
        <v>-238</v>
      </c>
      <c r="I98" s="43">
        <f>(G98-C98)/C98</f>
        <v>-2.1509263443289652E-2</v>
      </c>
    </row>
    <row r="99" spans="2:12" ht="24.95" customHeight="1" x14ac:dyDescent="0.2">
      <c r="B99" s="38" t="s">
        <v>23</v>
      </c>
      <c r="C99" s="12"/>
      <c r="D99" s="12"/>
      <c r="E99" s="12"/>
      <c r="F99" s="12"/>
      <c r="G99" s="12"/>
      <c r="H99" s="12"/>
      <c r="I99" s="44"/>
      <c r="K99" s="14"/>
      <c r="L99" s="13"/>
    </row>
    <row r="100" spans="2:12" x14ac:dyDescent="0.2">
      <c r="K100" s="30"/>
      <c r="L100" s="30"/>
    </row>
    <row r="101" spans="2:12" x14ac:dyDescent="0.2">
      <c r="B101" s="30"/>
      <c r="C101" s="45">
        <v>2017</v>
      </c>
      <c r="D101" s="45">
        <v>2018</v>
      </c>
      <c r="E101" s="45">
        <v>2019</v>
      </c>
      <c r="F101" s="45">
        <v>2020</v>
      </c>
      <c r="G101" s="69">
        <v>2021</v>
      </c>
      <c r="K101" s="30"/>
      <c r="L101" s="30"/>
    </row>
    <row r="102" spans="2:12" x14ac:dyDescent="0.2">
      <c r="B102" s="30" t="s">
        <v>53</v>
      </c>
      <c r="C102" s="14">
        <f t="shared" ref="C102" si="20">C95/$C$95*100</f>
        <v>100</v>
      </c>
      <c r="D102" s="14">
        <f>D95/$C$95*100</f>
        <v>98.983789015243161</v>
      </c>
      <c r="E102" s="14">
        <f>E95/$C$95*100</f>
        <v>96.370675054439872</v>
      </c>
      <c r="F102" s="14">
        <f>F95/$C$95*100</f>
        <v>94.556012581659814</v>
      </c>
      <c r="G102" s="14">
        <f>G95/$C$95*100</f>
        <v>93.007500604887497</v>
      </c>
      <c r="K102" s="30"/>
      <c r="L102" s="30"/>
    </row>
    <row r="103" spans="2:12" x14ac:dyDescent="0.2">
      <c r="B103" s="30" t="s">
        <v>54</v>
      </c>
      <c r="C103" s="14">
        <f t="shared" ref="C103" si="21">C96/$C$96*100</f>
        <v>100</v>
      </c>
      <c r="D103" s="14">
        <f>D96/$C$96*100</f>
        <v>99.162861491628618</v>
      </c>
      <c r="E103" s="14">
        <f>E96/$C$96*100</f>
        <v>99.695585996955856</v>
      </c>
      <c r="F103" s="14">
        <f>F96/$C$96*100</f>
        <v>98.36377473363774</v>
      </c>
      <c r="G103" s="14">
        <f>G96/$C$96*100</f>
        <v>97.222222222222214</v>
      </c>
      <c r="K103" s="30"/>
      <c r="L103" s="30"/>
    </row>
    <row r="104" spans="2:12" x14ac:dyDescent="0.2">
      <c r="B104" s="30" t="s">
        <v>51</v>
      </c>
      <c r="C104" s="14">
        <f t="shared" ref="C104" si="22">C97/$C$97*100</f>
        <v>100</v>
      </c>
      <c r="D104" s="14">
        <f>D97/$C$97*100</f>
        <v>101.6031598513011</v>
      </c>
      <c r="E104" s="14">
        <f>E97/$C$97*100</f>
        <v>101.3011152416357</v>
      </c>
      <c r="F104" s="14">
        <f>F97/$C$97*100</f>
        <v>102.1375464684015</v>
      </c>
      <c r="G104" s="14">
        <f>G97/$C$97*100</f>
        <v>102.8810408921933</v>
      </c>
      <c r="H104" s="14"/>
      <c r="K104" s="14"/>
      <c r="L104" s="30"/>
    </row>
    <row r="105" spans="2:12" x14ac:dyDescent="0.2">
      <c r="K105" s="30"/>
      <c r="L105" s="30"/>
    </row>
    <row r="106" spans="2:12" x14ac:dyDescent="0.2">
      <c r="K106" s="30"/>
      <c r="L106" s="30"/>
    </row>
    <row r="107" spans="2:12" ht="24.95" customHeight="1" x14ac:dyDescent="0.2">
      <c r="B107" s="65" t="s">
        <v>86</v>
      </c>
      <c r="K107" s="30"/>
      <c r="L107" s="30"/>
    </row>
    <row r="108" spans="2:12" ht="25.5" x14ac:dyDescent="0.2">
      <c r="B108" s="33" t="s">
        <v>13</v>
      </c>
      <c r="C108" s="59">
        <v>2017</v>
      </c>
      <c r="D108" s="58">
        <v>2018</v>
      </c>
      <c r="E108" s="59">
        <v>2019</v>
      </c>
      <c r="F108" s="58">
        <v>2020</v>
      </c>
      <c r="G108" s="59">
        <v>2021</v>
      </c>
      <c r="H108" s="4" t="s">
        <v>62</v>
      </c>
      <c r="I108" s="4" t="s">
        <v>63</v>
      </c>
      <c r="K108" s="40"/>
      <c r="L108" s="41"/>
    </row>
    <row r="109" spans="2:12" x14ac:dyDescent="0.2">
      <c r="B109" s="30" t="s">
        <v>53</v>
      </c>
      <c r="C109" s="14">
        <f>[1]Settori!C43</f>
        <v>5380</v>
      </c>
      <c r="D109" s="14">
        <f>[1]Settori!D43</f>
        <v>5238</v>
      </c>
      <c r="E109" s="14">
        <f>[1]Settori!E43</f>
        <v>5112</v>
      </c>
      <c r="F109" s="14">
        <f>[1]Settori!F43</f>
        <v>5005</v>
      </c>
      <c r="G109" s="14">
        <f>[1]Settori!G43</f>
        <v>4915</v>
      </c>
      <c r="H109" s="14">
        <f>G109-C109</f>
        <v>-465</v>
      </c>
      <c r="I109" s="13">
        <f>(G109-C109)/C109</f>
        <v>-8.6431226765799257E-2</v>
      </c>
    </row>
    <row r="110" spans="2:12" x14ac:dyDescent="0.2">
      <c r="B110" s="30" t="s">
        <v>54</v>
      </c>
      <c r="C110" s="14">
        <f>[1]Settori!C44</f>
        <v>1896</v>
      </c>
      <c r="D110" s="14">
        <f>[1]Settori!D44</f>
        <v>1884</v>
      </c>
      <c r="E110" s="14">
        <f>[1]Settori!E44</f>
        <v>1872</v>
      </c>
      <c r="F110" s="14">
        <f>[1]Settori!F44</f>
        <v>1866</v>
      </c>
      <c r="G110" s="14">
        <f>[1]Settori!G44</f>
        <v>1836</v>
      </c>
      <c r="H110" s="14">
        <f>G110-C110</f>
        <v>-60</v>
      </c>
      <c r="I110" s="13">
        <f>(G110-C110)/C110</f>
        <v>-3.1645569620253167E-2</v>
      </c>
    </row>
    <row r="111" spans="2:12" x14ac:dyDescent="0.2">
      <c r="B111" s="30" t="s">
        <v>51</v>
      </c>
      <c r="C111" s="14">
        <f>[1]Settori!C45</f>
        <v>4771</v>
      </c>
      <c r="D111" s="14">
        <f>[1]Settori!D45</f>
        <v>4788</v>
      </c>
      <c r="E111" s="14">
        <f>[1]Settori!E45</f>
        <v>4814</v>
      </c>
      <c r="F111" s="14">
        <f>[1]Settori!F45</f>
        <v>4723</v>
      </c>
      <c r="G111" s="14">
        <f>[1]Settori!G45</f>
        <v>4750</v>
      </c>
      <c r="H111" s="14">
        <f>G111-C111</f>
        <v>-21</v>
      </c>
      <c r="I111" s="13">
        <f>(G111-C111)/C111</f>
        <v>-4.4015929574512678E-3</v>
      </c>
    </row>
    <row r="112" spans="2:12" x14ac:dyDescent="0.2">
      <c r="B112" s="42" t="s">
        <v>16</v>
      </c>
      <c r="C112" s="10">
        <f t="shared" ref="C112" si="23">SUM(C109:C111)</f>
        <v>12047</v>
      </c>
      <c r="D112" s="10">
        <f>SUM(D109:D111)</f>
        <v>11910</v>
      </c>
      <c r="E112" s="10">
        <f>SUM(E109:E111)</f>
        <v>11798</v>
      </c>
      <c r="F112" s="10">
        <f>SUM(F109:F111)</f>
        <v>11594</v>
      </c>
      <c r="G112" s="10">
        <f>SUM(G109:G111)</f>
        <v>11501</v>
      </c>
      <c r="H112" s="10">
        <f>G112-C112</f>
        <v>-546</v>
      </c>
      <c r="I112" s="43">
        <f>(G112-C112)/C112</f>
        <v>-4.5322486926205698E-2</v>
      </c>
    </row>
    <row r="113" spans="2:12" ht="24.95" customHeight="1" x14ac:dyDescent="0.2">
      <c r="B113" s="38" t="s">
        <v>23</v>
      </c>
      <c r="C113" s="12"/>
      <c r="D113" s="12"/>
      <c r="E113" s="12"/>
      <c r="F113" s="12"/>
      <c r="G113" s="12"/>
      <c r="H113" s="12"/>
      <c r="I113" s="44"/>
      <c r="K113" s="14"/>
      <c r="L113" s="13"/>
    </row>
    <row r="114" spans="2:12" x14ac:dyDescent="0.2">
      <c r="K114" s="30"/>
      <c r="L114" s="30"/>
    </row>
    <row r="115" spans="2:12" x14ac:dyDescent="0.2">
      <c r="B115" s="30"/>
      <c r="C115" s="45">
        <v>2017</v>
      </c>
      <c r="D115" s="45">
        <v>2018</v>
      </c>
      <c r="E115" s="45">
        <v>2019</v>
      </c>
      <c r="F115" s="45">
        <v>2020</v>
      </c>
      <c r="G115" s="69">
        <v>2021</v>
      </c>
      <c r="K115" s="30"/>
      <c r="L115" s="30"/>
    </row>
    <row r="116" spans="2:12" x14ac:dyDescent="0.2">
      <c r="B116" s="30" t="s">
        <v>53</v>
      </c>
      <c r="C116" s="14">
        <f>C109/$C$109*100</f>
        <v>100</v>
      </c>
      <c r="D116" s="14">
        <f>D109/$C$109*100</f>
        <v>97.360594795539029</v>
      </c>
      <c r="E116" s="14">
        <f>E109/$C$109*100</f>
        <v>95.018587360594793</v>
      </c>
      <c r="F116" s="14">
        <f>F109/$C$109*100</f>
        <v>93.029739776951672</v>
      </c>
      <c r="G116" s="14">
        <f>G109/$C$109*100</f>
        <v>91.356877323420065</v>
      </c>
      <c r="K116" s="30"/>
      <c r="L116" s="30"/>
    </row>
    <row r="117" spans="2:12" x14ac:dyDescent="0.2">
      <c r="B117" s="30" t="s">
        <v>54</v>
      </c>
      <c r="C117" s="14">
        <f>C110/$C$110*100</f>
        <v>100</v>
      </c>
      <c r="D117" s="14">
        <f>D110/$C$110*100</f>
        <v>99.367088607594937</v>
      </c>
      <c r="E117" s="14">
        <f>E110/$C$110*100</f>
        <v>98.734177215189874</v>
      </c>
      <c r="F117" s="14">
        <f>F110/$C$110*100</f>
        <v>98.417721518987349</v>
      </c>
      <c r="G117" s="14">
        <f>G110/$C$110*100</f>
        <v>96.835443037974684</v>
      </c>
      <c r="K117" s="30"/>
      <c r="L117" s="30"/>
    </row>
    <row r="118" spans="2:12" x14ac:dyDescent="0.2">
      <c r="B118" s="30" t="s">
        <v>51</v>
      </c>
      <c r="C118" s="14">
        <f>C111/$C$111*100</f>
        <v>100</v>
      </c>
      <c r="D118" s="14">
        <f>D111/$C$111*100</f>
        <v>100.35631942988891</v>
      </c>
      <c r="E118" s="14">
        <f>E111/$C$111*100</f>
        <v>100.9012785579543</v>
      </c>
      <c r="F118" s="14">
        <f>F111/$C$111*100</f>
        <v>98.993921609725419</v>
      </c>
      <c r="G118" s="14">
        <f>G111/$C$111*100</f>
        <v>99.559840704254881</v>
      </c>
      <c r="K118" s="30"/>
      <c r="L118" s="30"/>
    </row>
    <row r="119" spans="2:12" x14ac:dyDescent="0.2">
      <c r="B119" s="30"/>
      <c r="C119" s="30"/>
      <c r="D119" s="30"/>
      <c r="E119" s="30"/>
      <c r="F119" s="30"/>
      <c r="G119" s="30"/>
      <c r="H119" s="30"/>
    </row>
  </sheetData>
  <sheetProtection sheet="1" objects="1" scenarios="1"/>
  <mergeCells count="18">
    <mergeCell ref="B2:T4"/>
    <mergeCell ref="B7:B8"/>
    <mergeCell ref="C7:D8"/>
    <mergeCell ref="E7:J7"/>
    <mergeCell ref="E8:F8"/>
    <mergeCell ref="G8:H8"/>
    <mergeCell ref="I8:J8"/>
    <mergeCell ref="K8:L8"/>
    <mergeCell ref="O22:Q22"/>
    <mergeCell ref="C26:N26"/>
    <mergeCell ref="B33:T35"/>
    <mergeCell ref="C12:J12"/>
    <mergeCell ref="B21:B22"/>
    <mergeCell ref="C21:E22"/>
    <mergeCell ref="F21:N21"/>
    <mergeCell ref="F22:H22"/>
    <mergeCell ref="I22:K22"/>
    <mergeCell ref="L22:N22"/>
  </mergeCells>
  <pageMargins left="0.7" right="0.7" top="0.75" bottom="0.75" header="0.3" footer="0.3"/>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2">
    <tabColor theme="0"/>
    <pageSetUpPr fitToPage="1"/>
  </sheetPr>
  <dimension ref="B2:Z125"/>
  <sheetViews>
    <sheetView topLeftCell="A31" zoomScaleNormal="100" zoomScalePageLayoutView="125" workbookViewId="0">
      <selection activeCell="V52" sqref="V52"/>
    </sheetView>
  </sheetViews>
  <sheetFormatPr defaultColWidth="8.75" defaultRowHeight="12.75" x14ac:dyDescent="0.2"/>
  <cols>
    <col min="1" max="1" width="4.125" style="31" customWidth="1"/>
    <col min="2" max="2" width="18.875" style="31" customWidth="1"/>
    <col min="3" max="20" width="8.125" style="31" customWidth="1"/>
    <col min="21" max="22" width="8.75" style="31"/>
    <col min="23" max="23" width="7.375" style="31" customWidth="1"/>
    <col min="24" max="25" width="8.75" style="31"/>
    <col min="26" max="26" width="8" style="31" customWidth="1"/>
    <col min="27" max="28" width="8.75" style="31"/>
    <col min="29" max="29" width="7.625" style="31" customWidth="1"/>
    <col min="30" max="31" width="8.75" style="31"/>
    <col min="32" max="32" width="7.875" style="31" customWidth="1"/>
    <col min="33" max="34" width="8.75" style="31"/>
    <col min="35" max="35" width="8.25" style="31" customWidth="1"/>
    <col min="36" max="16384" width="8.75" style="31"/>
  </cols>
  <sheetData>
    <row r="2" spans="2:26" ht="15" customHeight="1" x14ac:dyDescent="0.2">
      <c r="B2" s="87" t="s">
        <v>87</v>
      </c>
      <c r="C2" s="87"/>
      <c r="D2" s="87"/>
      <c r="E2" s="87"/>
      <c r="F2" s="87"/>
      <c r="G2" s="87"/>
      <c r="H2" s="87"/>
      <c r="I2" s="87"/>
      <c r="J2" s="87"/>
      <c r="K2" s="87"/>
      <c r="L2" s="87"/>
      <c r="M2" s="87"/>
      <c r="N2" s="87"/>
      <c r="O2" s="87"/>
      <c r="P2" s="87"/>
      <c r="Q2" s="87"/>
      <c r="R2" s="87"/>
      <c r="S2" s="87"/>
      <c r="T2" s="87"/>
      <c r="V2" s="30" t="s">
        <v>24</v>
      </c>
      <c r="W2" s="30"/>
      <c r="X2" s="30"/>
      <c r="Y2" s="30"/>
      <c r="Z2" s="30"/>
    </row>
    <row r="3" spans="2:26" x14ac:dyDescent="0.2">
      <c r="B3" s="87"/>
      <c r="C3" s="87"/>
      <c r="D3" s="87"/>
      <c r="E3" s="87"/>
      <c r="F3" s="87"/>
      <c r="G3" s="87"/>
      <c r="H3" s="87"/>
      <c r="I3" s="87"/>
      <c r="J3" s="87"/>
      <c r="K3" s="87"/>
      <c r="L3" s="87"/>
      <c r="M3" s="87"/>
      <c r="N3" s="87"/>
      <c r="O3" s="87"/>
      <c r="P3" s="87"/>
      <c r="Q3" s="87"/>
      <c r="R3" s="87"/>
      <c r="S3" s="87"/>
      <c r="T3" s="87"/>
      <c r="V3" s="30"/>
      <c r="W3" s="30"/>
      <c r="X3" s="30"/>
      <c r="Y3" s="30"/>
      <c r="Z3" s="30"/>
    </row>
    <row r="4" spans="2:26" x14ac:dyDescent="0.2">
      <c r="B4" s="87"/>
      <c r="C4" s="87"/>
      <c r="D4" s="87"/>
      <c r="E4" s="87"/>
      <c r="F4" s="87"/>
      <c r="G4" s="87"/>
      <c r="H4" s="87"/>
      <c r="I4" s="87"/>
      <c r="J4" s="87"/>
      <c r="K4" s="87"/>
      <c r="L4" s="87"/>
      <c r="M4" s="87"/>
      <c r="N4" s="87"/>
      <c r="O4" s="87"/>
      <c r="P4" s="87"/>
      <c r="Q4" s="87"/>
      <c r="R4" s="87"/>
      <c r="S4" s="87"/>
      <c r="T4" s="87"/>
      <c r="V4" s="30"/>
      <c r="W4" s="30"/>
      <c r="X4" s="30"/>
      <c r="Y4" s="30"/>
      <c r="Z4" s="30"/>
    </row>
    <row r="5" spans="2:26" ht="13.5" customHeight="1" x14ac:dyDescent="0.2">
      <c r="C5" s="32"/>
      <c r="D5" s="32"/>
      <c r="E5" s="32"/>
      <c r="F5" s="32"/>
      <c r="G5" s="32"/>
      <c r="H5" s="32"/>
      <c r="I5" s="32"/>
      <c r="J5" s="32"/>
      <c r="K5" s="32"/>
      <c r="L5" s="32"/>
      <c r="O5" s="31" t="s">
        <v>26</v>
      </c>
      <c r="V5" s="30"/>
      <c r="W5" s="30"/>
      <c r="X5" s="30"/>
      <c r="Y5" s="30"/>
      <c r="Z5" s="30"/>
    </row>
    <row r="6" spans="2:26" ht="24.95" customHeight="1" x14ac:dyDescent="0.2">
      <c r="B6" s="65" t="s">
        <v>88</v>
      </c>
      <c r="C6" s="37"/>
      <c r="D6" s="37"/>
      <c r="E6" s="37"/>
      <c r="F6" s="37"/>
      <c r="G6" s="37"/>
      <c r="H6" s="37"/>
      <c r="I6" s="37"/>
      <c r="J6" s="37"/>
      <c r="K6" s="37"/>
      <c r="L6" s="37"/>
      <c r="V6" s="30"/>
      <c r="W6" s="30"/>
      <c r="X6" s="30"/>
      <c r="Y6" s="30"/>
      <c r="Z6" s="30"/>
    </row>
    <row r="7" spans="2:26" ht="15" customHeight="1" x14ac:dyDescent="0.2">
      <c r="B7" s="98" t="s">
        <v>22</v>
      </c>
      <c r="C7" s="105" t="s">
        <v>42</v>
      </c>
      <c r="D7" s="105"/>
      <c r="E7" s="102" t="s">
        <v>2</v>
      </c>
      <c r="F7" s="102"/>
      <c r="G7" s="102"/>
      <c r="H7" s="102"/>
      <c r="I7" s="102"/>
      <c r="J7" s="102"/>
      <c r="K7" s="102"/>
      <c r="L7" s="102"/>
      <c r="V7" s="30" t="s">
        <v>17</v>
      </c>
      <c r="W7" s="30"/>
      <c r="X7" s="30"/>
      <c r="Y7" s="30"/>
      <c r="Z7" s="30"/>
    </row>
    <row r="8" spans="2:26" ht="27" customHeight="1" x14ac:dyDescent="0.2">
      <c r="B8" s="99"/>
      <c r="C8" s="106"/>
      <c r="D8" s="106"/>
      <c r="E8" s="107" t="s">
        <v>43</v>
      </c>
      <c r="F8" s="107"/>
      <c r="G8" s="107" t="s">
        <v>44</v>
      </c>
      <c r="H8" s="107"/>
      <c r="I8" s="107" t="s">
        <v>45</v>
      </c>
      <c r="J8" s="107"/>
      <c r="K8" s="108" t="s">
        <v>46</v>
      </c>
      <c r="L8" s="107"/>
      <c r="V8" s="30"/>
      <c r="W8" s="30"/>
      <c r="X8" s="30"/>
      <c r="Y8" s="30"/>
      <c r="Z8" s="30"/>
    </row>
    <row r="9" spans="2:26" ht="35.25" customHeight="1" x14ac:dyDescent="0.2">
      <c r="B9" s="33"/>
      <c r="C9" s="34" t="s">
        <v>71</v>
      </c>
      <c r="D9" s="35" t="s">
        <v>1</v>
      </c>
      <c r="E9" s="34" t="s">
        <v>71</v>
      </c>
      <c r="F9" s="35" t="s">
        <v>1</v>
      </c>
      <c r="G9" s="34" t="s">
        <v>71</v>
      </c>
      <c r="H9" s="35" t="s">
        <v>1</v>
      </c>
      <c r="I9" s="34" t="s">
        <v>71</v>
      </c>
      <c r="J9" s="35" t="s">
        <v>1</v>
      </c>
      <c r="K9" s="34" t="s">
        <v>71</v>
      </c>
      <c r="L9" s="35" t="s">
        <v>1</v>
      </c>
      <c r="V9" s="30"/>
      <c r="W9" s="71" t="s">
        <v>43</v>
      </c>
      <c r="X9" s="71" t="s">
        <v>44</v>
      </c>
      <c r="Y9" s="71" t="s">
        <v>45</v>
      </c>
      <c r="Z9" s="71" t="s">
        <v>47</v>
      </c>
    </row>
    <row r="10" spans="2:26" x14ac:dyDescent="0.2">
      <c r="B10" s="31" t="s">
        <v>3</v>
      </c>
      <c r="C10" s="9">
        <f>$G$43</f>
        <v>372008</v>
      </c>
      <c r="D10" s="5">
        <v>1</v>
      </c>
      <c r="E10" s="9">
        <f>$G$39</f>
        <v>18329</v>
      </c>
      <c r="F10" s="6">
        <f>E10/$C$10</f>
        <v>4.9270445796864584E-2</v>
      </c>
      <c r="G10" s="9">
        <f>$G$40</f>
        <v>131933</v>
      </c>
      <c r="H10" s="6">
        <f>G10/$C$10</f>
        <v>0.35465097524784411</v>
      </c>
      <c r="I10" s="9">
        <f>$G$41</f>
        <v>174892</v>
      </c>
      <c r="J10" s="6">
        <f>I10/$C$10</f>
        <v>0.47012967463065308</v>
      </c>
      <c r="K10" s="9">
        <f>$G$42</f>
        <v>46854</v>
      </c>
      <c r="L10" s="6">
        <f>K10/$C$10</f>
        <v>0.12594890432463818</v>
      </c>
      <c r="N10" s="31" t="s">
        <v>25</v>
      </c>
      <c r="V10" s="30" t="s">
        <v>4</v>
      </c>
      <c r="W10" s="14">
        <f>$E$11</f>
        <v>2876</v>
      </c>
      <c r="X10" s="14">
        <f>$G$11</f>
        <v>22111</v>
      </c>
      <c r="Y10" s="14">
        <f>$I$11</f>
        <v>30477</v>
      </c>
      <c r="Z10" s="14">
        <f>$K$11</f>
        <v>7668</v>
      </c>
    </row>
    <row r="11" spans="2:26" x14ac:dyDescent="0.2">
      <c r="B11" s="31" t="s">
        <v>4</v>
      </c>
      <c r="C11" s="9">
        <f>$G$58</f>
        <v>63132</v>
      </c>
      <c r="D11" s="7">
        <v>1</v>
      </c>
      <c r="E11" s="9">
        <f>$G$54</f>
        <v>2876</v>
      </c>
      <c r="F11" s="8">
        <f>E11/$C$11</f>
        <v>4.5555344357853383E-2</v>
      </c>
      <c r="G11" s="9">
        <f>$G$55</f>
        <v>22111</v>
      </c>
      <c r="H11" s="8">
        <f>G11/$C$11</f>
        <v>0.35023442944940758</v>
      </c>
      <c r="I11" s="9">
        <f>$G$56</f>
        <v>30477</v>
      </c>
      <c r="J11" s="8">
        <f>I11/$C$11</f>
        <v>0.48275042767534687</v>
      </c>
      <c r="K11" s="9">
        <f>$G$57</f>
        <v>7668</v>
      </c>
      <c r="L11" s="8">
        <f>K11/$C$11</f>
        <v>0.12145979851739214</v>
      </c>
      <c r="V11" s="30"/>
      <c r="W11" s="30"/>
      <c r="X11" s="30"/>
      <c r="Y11" s="30"/>
      <c r="Z11" s="30"/>
    </row>
    <row r="12" spans="2:26" ht="15" customHeight="1" x14ac:dyDescent="0.2">
      <c r="B12" s="36"/>
      <c r="C12" s="97" t="s">
        <v>14</v>
      </c>
      <c r="D12" s="97"/>
      <c r="E12" s="97"/>
      <c r="F12" s="97"/>
      <c r="G12" s="97"/>
      <c r="H12" s="97"/>
      <c r="I12" s="97"/>
      <c r="J12" s="97"/>
      <c r="K12" s="97"/>
      <c r="L12" s="97"/>
    </row>
    <row r="13" spans="2:26" ht="15" customHeight="1" x14ac:dyDescent="0.2">
      <c r="B13" s="31" t="s">
        <v>29</v>
      </c>
      <c r="C13" s="9">
        <f>$G$73</f>
        <v>15969</v>
      </c>
      <c r="D13" s="5">
        <v>1</v>
      </c>
      <c r="E13" s="9">
        <f>$G$69</f>
        <v>639</v>
      </c>
      <c r="F13" s="6">
        <f>E13/$C$13</f>
        <v>4.0015029118917904E-2</v>
      </c>
      <c r="G13" s="9">
        <f>$G$70</f>
        <v>4827</v>
      </c>
      <c r="H13" s="6">
        <f>G13/$C$13</f>
        <v>0.30227315423633289</v>
      </c>
      <c r="I13" s="9">
        <f>$G$71</f>
        <v>7880</v>
      </c>
      <c r="J13" s="6">
        <f>I13/$C$13</f>
        <v>0.49345607113782952</v>
      </c>
      <c r="K13" s="9">
        <f>$G$72</f>
        <v>2623</v>
      </c>
      <c r="L13" s="6">
        <f>K13/$C$13</f>
        <v>0.16425574550691965</v>
      </c>
    </row>
    <row r="14" spans="2:26" x14ac:dyDescent="0.2">
      <c r="B14" s="31" t="s">
        <v>5</v>
      </c>
      <c r="C14" s="9">
        <f>$G$88</f>
        <v>24835</v>
      </c>
      <c r="D14" s="5">
        <v>1</v>
      </c>
      <c r="E14" s="9">
        <f>$G$84</f>
        <v>1222</v>
      </c>
      <c r="F14" s="6">
        <f>E14/$C$14</f>
        <v>4.92047513589692E-2</v>
      </c>
      <c r="G14" s="9">
        <f>$G$85</f>
        <v>9371</v>
      </c>
      <c r="H14" s="6">
        <f>G14/$C$14</f>
        <v>0.37733038051137507</v>
      </c>
      <c r="I14" s="9">
        <f>$G$86</f>
        <v>11663</v>
      </c>
      <c r="J14" s="6">
        <f>I14/$C$14</f>
        <v>0.46961948862492447</v>
      </c>
      <c r="K14" s="9">
        <f>$G$87</f>
        <v>2579</v>
      </c>
      <c r="L14" s="6">
        <f>K14/$C$14</f>
        <v>0.10384537950473123</v>
      </c>
      <c r="P14" s="31" t="s">
        <v>27</v>
      </c>
      <c r="R14" s="31" t="s">
        <v>8</v>
      </c>
    </row>
    <row r="15" spans="2:26" x14ac:dyDescent="0.2">
      <c r="B15" s="31" t="s">
        <v>6</v>
      </c>
      <c r="C15" s="9">
        <f>$G$103</f>
        <v>10827</v>
      </c>
      <c r="D15" s="5">
        <v>1</v>
      </c>
      <c r="E15" s="9">
        <f>$G$99</f>
        <v>452</v>
      </c>
      <c r="F15" s="6">
        <f>E15/$C$15</f>
        <v>4.1747483143991869E-2</v>
      </c>
      <c r="G15" s="9">
        <f>$G$100</f>
        <v>3821</v>
      </c>
      <c r="H15" s="6">
        <f>G15/$C$15</f>
        <v>0.35291401126812599</v>
      </c>
      <c r="I15" s="9">
        <f>$G$101</f>
        <v>5372</v>
      </c>
      <c r="J15" s="6">
        <f>I15/$C$15</f>
        <v>0.49616698993257596</v>
      </c>
      <c r="K15" s="9">
        <f>$G$102</f>
        <v>1182</v>
      </c>
      <c r="L15" s="6">
        <f>K15/$C$15</f>
        <v>0.10917151565530618</v>
      </c>
    </row>
    <row r="16" spans="2:26" x14ac:dyDescent="0.2">
      <c r="B16" s="37" t="s">
        <v>7</v>
      </c>
      <c r="C16" s="10">
        <f>$G$118</f>
        <v>11501</v>
      </c>
      <c r="D16" s="7">
        <v>1</v>
      </c>
      <c r="E16" s="10">
        <f>$G$114</f>
        <v>563</v>
      </c>
      <c r="F16" s="8">
        <f>E16/$C$16</f>
        <v>4.8952265020433004E-2</v>
      </c>
      <c r="G16" s="10">
        <f>$G$115</f>
        <v>4092</v>
      </c>
      <c r="H16" s="8">
        <f>G16/$C$16</f>
        <v>0.35579514824797842</v>
      </c>
      <c r="I16" s="10">
        <f>$G$116</f>
        <v>5562</v>
      </c>
      <c r="J16" s="8">
        <f>I16/$C$16</f>
        <v>0.48361012085905575</v>
      </c>
      <c r="K16" s="10">
        <f>$G$117</f>
        <v>1284</v>
      </c>
      <c r="L16" s="8">
        <f>K16/$C$16</f>
        <v>0.11164246587253282</v>
      </c>
    </row>
    <row r="17" spans="2:23" ht="24.95" customHeight="1" x14ac:dyDescent="0.2">
      <c r="B17" s="66" t="s">
        <v>23</v>
      </c>
      <c r="C17" s="38"/>
      <c r="D17" s="38"/>
      <c r="E17" s="38"/>
      <c r="F17" s="38"/>
      <c r="G17" s="38"/>
      <c r="H17" s="38"/>
      <c r="I17" s="38"/>
      <c r="J17" s="38"/>
      <c r="K17" s="38"/>
      <c r="L17" s="38"/>
    </row>
    <row r="20" spans="2:23" s="39" customFormat="1" ht="24.95" customHeight="1" x14ac:dyDescent="0.2">
      <c r="B20" s="65" t="s">
        <v>89</v>
      </c>
      <c r="C20" s="32"/>
      <c r="D20" s="32"/>
      <c r="E20" s="32"/>
      <c r="F20" s="32"/>
      <c r="G20" s="32"/>
      <c r="H20" s="32"/>
      <c r="I20" s="32"/>
      <c r="J20" s="32"/>
      <c r="K20" s="32"/>
      <c r="L20" s="32"/>
      <c r="M20" s="32"/>
      <c r="N20" s="32"/>
      <c r="O20" s="32"/>
      <c r="P20" s="32"/>
      <c r="Q20" s="32"/>
    </row>
    <row r="21" spans="2:23" ht="15" customHeight="1" x14ac:dyDescent="0.2">
      <c r="B21" s="98" t="s">
        <v>22</v>
      </c>
      <c r="C21" s="100" t="s">
        <v>42</v>
      </c>
      <c r="D21" s="100"/>
      <c r="E21" s="100"/>
      <c r="F21" s="102" t="s">
        <v>2</v>
      </c>
      <c r="G21" s="102"/>
      <c r="H21" s="102"/>
      <c r="I21" s="102"/>
      <c r="J21" s="102"/>
      <c r="K21" s="102"/>
      <c r="L21" s="102"/>
      <c r="M21" s="102"/>
      <c r="N21" s="102"/>
      <c r="O21" s="102"/>
      <c r="P21" s="102"/>
      <c r="Q21" s="102"/>
      <c r="T21" s="31" t="s">
        <v>8</v>
      </c>
    </row>
    <row r="22" spans="2:23" ht="24.75" customHeight="1" x14ac:dyDescent="0.2">
      <c r="B22" s="99"/>
      <c r="C22" s="101"/>
      <c r="D22" s="101"/>
      <c r="E22" s="101"/>
      <c r="F22" s="107" t="s">
        <v>43</v>
      </c>
      <c r="G22" s="107"/>
      <c r="H22" s="107"/>
      <c r="I22" s="107" t="s">
        <v>44</v>
      </c>
      <c r="J22" s="107"/>
      <c r="K22" s="107"/>
      <c r="L22" s="107" t="s">
        <v>45</v>
      </c>
      <c r="M22" s="107"/>
      <c r="N22" s="107"/>
      <c r="O22" s="107" t="s">
        <v>47</v>
      </c>
      <c r="P22" s="107"/>
      <c r="Q22" s="107"/>
    </row>
    <row r="23" spans="2:23" ht="35.25" customHeight="1" x14ac:dyDescent="0.2">
      <c r="B23" s="33"/>
      <c r="C23" s="34" t="s">
        <v>71</v>
      </c>
      <c r="D23" s="35" t="s">
        <v>72</v>
      </c>
      <c r="E23" s="35" t="s">
        <v>73</v>
      </c>
      <c r="F23" s="34" t="s">
        <v>71</v>
      </c>
      <c r="G23" s="35" t="s">
        <v>72</v>
      </c>
      <c r="H23" s="35" t="s">
        <v>73</v>
      </c>
      <c r="I23" s="34" t="s">
        <v>71</v>
      </c>
      <c r="J23" s="35" t="s">
        <v>72</v>
      </c>
      <c r="K23" s="35" t="s">
        <v>73</v>
      </c>
      <c r="L23" s="34" t="s">
        <v>71</v>
      </c>
      <c r="M23" s="35" t="s">
        <v>72</v>
      </c>
      <c r="N23" s="35" t="s">
        <v>73</v>
      </c>
      <c r="O23" s="34" t="s">
        <v>71</v>
      </c>
      <c r="P23" s="35" t="s">
        <v>72</v>
      </c>
      <c r="Q23" s="35" t="s">
        <v>73</v>
      </c>
      <c r="W23" s="31" t="s">
        <v>25</v>
      </c>
    </row>
    <row r="24" spans="2:23" x14ac:dyDescent="0.2">
      <c r="B24" s="31" t="s">
        <v>3</v>
      </c>
      <c r="C24" s="9">
        <f>$G$43</f>
        <v>372008</v>
      </c>
      <c r="D24" s="14">
        <f>G43-F43</f>
        <v>1309</v>
      </c>
      <c r="E24" s="13">
        <f>(G43-F43)/F43</f>
        <v>3.5311667957021735E-3</v>
      </c>
      <c r="F24" s="9">
        <f>$G$39</f>
        <v>18329</v>
      </c>
      <c r="G24" s="14">
        <f>G39-F39</f>
        <v>144</v>
      </c>
      <c r="H24" s="13">
        <f>(G39-F39)/F39</f>
        <v>7.9186142425075618E-3</v>
      </c>
      <c r="I24" s="9">
        <f>$G$40</f>
        <v>131933</v>
      </c>
      <c r="J24" s="14">
        <f>G40-F40</f>
        <v>-3433</v>
      </c>
      <c r="K24" s="13">
        <f>(G40-F40)/F40</f>
        <v>-2.5360873483740377E-2</v>
      </c>
      <c r="L24" s="9">
        <f>$G$41</f>
        <v>174892</v>
      </c>
      <c r="M24" s="14">
        <f>G41-F41</f>
        <v>3927</v>
      </c>
      <c r="N24" s="13">
        <f>(G41-F41)/F41</f>
        <v>2.296961366361536E-2</v>
      </c>
      <c r="O24" s="9">
        <f>$G$42</f>
        <v>46854</v>
      </c>
      <c r="P24" s="14">
        <f>G42-F42</f>
        <v>671</v>
      </c>
      <c r="Q24" s="13">
        <f>(G42-F42)/F42</f>
        <v>1.452915574995128E-2</v>
      </c>
    </row>
    <row r="25" spans="2:23" x14ac:dyDescent="0.2">
      <c r="B25" s="31" t="s">
        <v>4</v>
      </c>
      <c r="C25" s="9">
        <f>$G$58</f>
        <v>63132</v>
      </c>
      <c r="D25" s="14">
        <f>G58-F58</f>
        <v>-437</v>
      </c>
      <c r="E25" s="13">
        <f>(G58-F58)/F58</f>
        <v>-6.8744199216599286E-3</v>
      </c>
      <c r="F25" s="9">
        <f>$G$54</f>
        <v>2876</v>
      </c>
      <c r="G25" s="14">
        <f>G54-F54</f>
        <v>-85</v>
      </c>
      <c r="H25" s="13">
        <f>(G54-F54)/F54</f>
        <v>-2.8706518068220197E-2</v>
      </c>
      <c r="I25" s="9">
        <f>$G$55</f>
        <v>22111</v>
      </c>
      <c r="J25" s="14">
        <f>G55-F55</f>
        <v>-861</v>
      </c>
      <c r="K25" s="13">
        <f>(G55-F55)/F55</f>
        <v>-3.7480410935051368E-2</v>
      </c>
      <c r="L25" s="9">
        <f>$G$56</f>
        <v>30477</v>
      </c>
      <c r="M25" s="14">
        <f>G56-F56</f>
        <v>446</v>
      </c>
      <c r="N25" s="13">
        <f>(G56-F56)/F56</f>
        <v>1.4851320302354233E-2</v>
      </c>
      <c r="O25" s="9">
        <f>$G$57</f>
        <v>7668</v>
      </c>
      <c r="P25" s="14">
        <f>G57-F57</f>
        <v>63</v>
      </c>
      <c r="Q25" s="13">
        <f>(G57-F57)/F57</f>
        <v>8.2840236686390536E-3</v>
      </c>
    </row>
    <row r="26" spans="2:23" ht="15" customHeight="1" x14ac:dyDescent="0.2">
      <c r="C26" s="97" t="s">
        <v>14</v>
      </c>
      <c r="D26" s="97"/>
      <c r="E26" s="97"/>
      <c r="F26" s="97"/>
      <c r="G26" s="97"/>
      <c r="H26" s="97"/>
      <c r="I26" s="97"/>
      <c r="J26" s="97"/>
      <c r="K26" s="97"/>
      <c r="L26" s="97"/>
      <c r="M26" s="97"/>
      <c r="N26" s="97"/>
      <c r="O26" s="97"/>
      <c r="P26" s="97"/>
      <c r="Q26" s="97"/>
    </row>
    <row r="27" spans="2:23" ht="15" customHeight="1" x14ac:dyDescent="0.2">
      <c r="B27" s="31" t="s">
        <v>29</v>
      </c>
      <c r="C27" s="9">
        <f>$G$73</f>
        <v>15969</v>
      </c>
      <c r="D27" s="14">
        <f>G73-F73</f>
        <v>-204</v>
      </c>
      <c r="E27" s="13">
        <f>(G73-F73)/F73</f>
        <v>-1.2613615284733816E-2</v>
      </c>
      <c r="F27" s="9">
        <f>$G$69</f>
        <v>639</v>
      </c>
      <c r="G27" s="14">
        <f>G69-F69</f>
        <v>-7</v>
      </c>
      <c r="H27" s="13">
        <f>(G69-F69)/F69</f>
        <v>-1.0835913312693499E-2</v>
      </c>
      <c r="I27" s="9">
        <f>$G$70</f>
        <v>4827</v>
      </c>
      <c r="J27" s="14">
        <f>G70-F70</f>
        <v>-266</v>
      </c>
      <c r="K27" s="13">
        <f>(G70-F70)/F70</f>
        <v>-5.2228548988808167E-2</v>
      </c>
      <c r="L27" s="9">
        <f>$G$71</f>
        <v>7880</v>
      </c>
      <c r="M27" s="14">
        <f>G71-F71</f>
        <v>68</v>
      </c>
      <c r="N27" s="13">
        <f>(G71-F71)/F71</f>
        <v>8.7045570916538667E-3</v>
      </c>
      <c r="O27" s="9">
        <f>$G$72</f>
        <v>2623</v>
      </c>
      <c r="P27" s="14">
        <f>G72-F72</f>
        <v>1</v>
      </c>
      <c r="Q27" s="13">
        <f>(G72-F72)/F72</f>
        <v>3.8138825324180017E-4</v>
      </c>
    </row>
    <row r="28" spans="2:23" x14ac:dyDescent="0.2">
      <c r="B28" s="31" t="s">
        <v>5</v>
      </c>
      <c r="C28" s="9">
        <f>$G$88</f>
        <v>24835</v>
      </c>
      <c r="D28" s="14">
        <f>G88-F88</f>
        <v>-78</v>
      </c>
      <c r="E28" s="13">
        <f>(G88-F88)/F88</f>
        <v>-3.1308955163970617E-3</v>
      </c>
      <c r="F28" s="9">
        <f>$G$84</f>
        <v>1222</v>
      </c>
      <c r="G28" s="14">
        <f>G84-F84</f>
        <v>-52</v>
      </c>
      <c r="H28" s="13">
        <f>(G84-F84)/F84</f>
        <v>-4.0816326530612242E-2</v>
      </c>
      <c r="I28" s="9">
        <f>$G$85</f>
        <v>9371</v>
      </c>
      <c r="J28" s="14">
        <f>G85-F85</f>
        <v>-287</v>
      </c>
      <c r="K28" s="13">
        <f>(G85-F85)/F85</f>
        <v>-2.9716297370055912E-2</v>
      </c>
      <c r="L28" s="9">
        <f>$G$86</f>
        <v>11663</v>
      </c>
      <c r="M28" s="14">
        <f>G86-F86</f>
        <v>185</v>
      </c>
      <c r="N28" s="13">
        <f>(G86-F86)/F86</f>
        <v>1.6117790555845966E-2</v>
      </c>
      <c r="O28" s="9">
        <f>$G$87</f>
        <v>2579</v>
      </c>
      <c r="P28" s="14">
        <f>G87-F87</f>
        <v>76</v>
      </c>
      <c r="Q28" s="13">
        <f>(G87-F87)/F87</f>
        <v>3.0363563723531762E-2</v>
      </c>
    </row>
    <row r="29" spans="2:23" x14ac:dyDescent="0.2">
      <c r="B29" s="31" t="s">
        <v>6</v>
      </c>
      <c r="C29" s="9">
        <f>$G$103</f>
        <v>10827</v>
      </c>
      <c r="D29" s="14">
        <f>G103-F103</f>
        <v>-62</v>
      </c>
      <c r="E29" s="13">
        <f>(G103-F103)/F103</f>
        <v>-5.6938194508219303E-3</v>
      </c>
      <c r="F29" s="9">
        <f>$G$99</f>
        <v>452</v>
      </c>
      <c r="G29" s="14">
        <f>G99-F99</f>
        <v>-34</v>
      </c>
      <c r="H29" s="13">
        <f>(G99-F99)/F99</f>
        <v>-6.9958847736625515E-2</v>
      </c>
      <c r="I29" s="9">
        <f>$G$100</f>
        <v>3821</v>
      </c>
      <c r="J29" s="14">
        <f>G100-F100</f>
        <v>-153</v>
      </c>
      <c r="K29" s="13">
        <f>(G100-F100)/F100</f>
        <v>-3.8500251635631602E-2</v>
      </c>
      <c r="L29" s="9">
        <f>$G$101</f>
        <v>5372</v>
      </c>
      <c r="M29" s="14">
        <f>G101-F101</f>
        <v>134</v>
      </c>
      <c r="N29" s="13">
        <f>(G101-F101)/F101</f>
        <v>2.5582283314242078E-2</v>
      </c>
      <c r="O29" s="9">
        <f>$G$102</f>
        <v>1182</v>
      </c>
      <c r="P29" s="14">
        <f>G102-F102</f>
        <v>-9</v>
      </c>
      <c r="Q29" s="13">
        <f>(G102-F102)/F102</f>
        <v>-7.556675062972292E-3</v>
      </c>
    </row>
    <row r="30" spans="2:23" x14ac:dyDescent="0.2">
      <c r="B30" s="37" t="s">
        <v>7</v>
      </c>
      <c r="C30" s="10">
        <f>$G$118</f>
        <v>11501</v>
      </c>
      <c r="D30" s="21">
        <f>G118-F118</f>
        <v>-93</v>
      </c>
      <c r="E30" s="8">
        <f>(G118-F118)/F118</f>
        <v>-8.0213903743315516E-3</v>
      </c>
      <c r="F30" s="10">
        <f>$G$114</f>
        <v>563</v>
      </c>
      <c r="G30" s="21">
        <f>G114-F114</f>
        <v>8</v>
      </c>
      <c r="H30" s="8">
        <f>(G114-F114)/F114</f>
        <v>1.4414414414414415E-2</v>
      </c>
      <c r="I30" s="10">
        <f>$G$115</f>
        <v>4092</v>
      </c>
      <c r="J30" s="21">
        <f>G115-F115</f>
        <v>-155</v>
      </c>
      <c r="K30" s="8">
        <f>(G115-F115)/F115</f>
        <v>-3.6496350364963501E-2</v>
      </c>
      <c r="L30" s="10">
        <f>$G$116</f>
        <v>5562</v>
      </c>
      <c r="M30" s="21">
        <f>G116-F116</f>
        <v>59</v>
      </c>
      <c r="N30" s="8">
        <f>(G116-F116)/F116</f>
        <v>1.0721424677448665E-2</v>
      </c>
      <c r="O30" s="10">
        <f>$G$117</f>
        <v>1284</v>
      </c>
      <c r="P30" s="21">
        <f>G117-F117</f>
        <v>-5</v>
      </c>
      <c r="Q30" s="8">
        <f>(G117-F117)/F117</f>
        <v>-3.8789759503491078E-3</v>
      </c>
      <c r="S30" s="31" t="s">
        <v>8</v>
      </c>
    </row>
    <row r="31" spans="2:23" ht="24.95" customHeight="1" x14ac:dyDescent="0.2">
      <c r="B31" s="30" t="s">
        <v>23</v>
      </c>
      <c r="C31" s="30"/>
      <c r="D31" s="30"/>
      <c r="E31" s="30"/>
      <c r="F31" s="30"/>
      <c r="G31" s="30"/>
      <c r="H31" s="30"/>
      <c r="I31" s="30"/>
      <c r="J31" s="30"/>
      <c r="K31" s="30"/>
      <c r="L31" s="30"/>
    </row>
    <row r="33" spans="2:20" x14ac:dyDescent="0.2">
      <c r="B33" s="87" t="s">
        <v>90</v>
      </c>
      <c r="C33" s="87"/>
      <c r="D33" s="87"/>
      <c r="E33" s="87"/>
      <c r="F33" s="87"/>
      <c r="G33" s="87"/>
      <c r="H33" s="87"/>
      <c r="I33" s="87"/>
      <c r="J33" s="87"/>
      <c r="K33" s="87"/>
      <c r="L33" s="87"/>
      <c r="M33" s="87"/>
      <c r="N33" s="87"/>
      <c r="O33" s="87"/>
      <c r="P33" s="87"/>
      <c r="Q33" s="87"/>
      <c r="R33" s="87"/>
      <c r="S33" s="87"/>
      <c r="T33" s="87"/>
    </row>
    <row r="34" spans="2:20" x14ac:dyDescent="0.2">
      <c r="B34" s="87"/>
      <c r="C34" s="87"/>
      <c r="D34" s="87"/>
      <c r="E34" s="87"/>
      <c r="F34" s="87"/>
      <c r="G34" s="87"/>
      <c r="H34" s="87"/>
      <c r="I34" s="87"/>
      <c r="J34" s="87"/>
      <c r="K34" s="87"/>
      <c r="L34" s="87"/>
      <c r="M34" s="87"/>
      <c r="N34" s="87"/>
      <c r="O34" s="87"/>
      <c r="P34" s="87"/>
      <c r="Q34" s="87"/>
      <c r="R34" s="87"/>
      <c r="S34" s="87"/>
      <c r="T34" s="87"/>
    </row>
    <row r="35" spans="2:20" x14ac:dyDescent="0.2">
      <c r="B35" s="87"/>
      <c r="C35" s="87"/>
      <c r="D35" s="87"/>
      <c r="E35" s="87"/>
      <c r="F35" s="87"/>
      <c r="G35" s="87"/>
      <c r="H35" s="87"/>
      <c r="I35" s="87"/>
      <c r="J35" s="87"/>
      <c r="K35" s="87"/>
      <c r="L35" s="87"/>
      <c r="M35" s="87"/>
      <c r="N35" s="87"/>
      <c r="O35" s="87"/>
      <c r="P35" s="87"/>
      <c r="Q35" s="87"/>
      <c r="R35" s="87"/>
      <c r="S35" s="87"/>
      <c r="T35" s="87"/>
    </row>
    <row r="37" spans="2:20" ht="24.95" customHeight="1" x14ac:dyDescent="0.2">
      <c r="B37" s="65" t="s">
        <v>91</v>
      </c>
      <c r="K37" s="30"/>
      <c r="L37" s="30"/>
    </row>
    <row r="38" spans="2:20" ht="25.5" x14ac:dyDescent="0.2">
      <c r="B38" s="33" t="s">
        <v>10</v>
      </c>
      <c r="C38" s="59">
        <v>2017</v>
      </c>
      <c r="D38" s="58">
        <v>2018</v>
      </c>
      <c r="E38" s="59">
        <v>2019</v>
      </c>
      <c r="F38" s="58">
        <v>2020</v>
      </c>
      <c r="G38" s="59">
        <v>2021</v>
      </c>
      <c r="H38" s="4" t="s">
        <v>62</v>
      </c>
      <c r="I38" s="4" t="s">
        <v>63</v>
      </c>
      <c r="K38" s="40"/>
      <c r="L38" s="41"/>
    </row>
    <row r="39" spans="2:20" x14ac:dyDescent="0.2">
      <c r="B39" s="30" t="s">
        <v>43</v>
      </c>
      <c r="C39" s="14">
        <f>'[1]Classe età'!C7</f>
        <v>19503</v>
      </c>
      <c r="D39" s="14">
        <f>'[1]Classe età'!D7</f>
        <v>18846</v>
      </c>
      <c r="E39" s="14">
        <f>'[1]Classe età'!E7</f>
        <v>18566</v>
      </c>
      <c r="F39" s="14">
        <f>'[1]Classe età'!F7</f>
        <v>18185</v>
      </c>
      <c r="G39" s="14">
        <f>'[1]Classe età'!G7</f>
        <v>18329</v>
      </c>
      <c r="H39" s="14">
        <f>G39-C39</f>
        <v>-1174</v>
      </c>
      <c r="I39" s="13">
        <f>(G39-C39)/C39</f>
        <v>-6.0195867302466288E-2</v>
      </c>
    </row>
    <row r="40" spans="2:20" x14ac:dyDescent="0.2">
      <c r="B40" s="30" t="s">
        <v>44</v>
      </c>
      <c r="C40" s="14">
        <f>'[1]Classe età'!C8</f>
        <v>150315</v>
      </c>
      <c r="D40" s="14">
        <f>'[1]Classe età'!D8</f>
        <v>145136</v>
      </c>
      <c r="E40" s="14">
        <f>'[1]Classe età'!E8</f>
        <v>139593</v>
      </c>
      <c r="F40" s="14">
        <f>'[1]Classe età'!F8</f>
        <v>135366</v>
      </c>
      <c r="G40" s="14">
        <f>'[1]Classe età'!G8</f>
        <v>131933</v>
      </c>
      <c r="H40" s="14">
        <f>G40-C40</f>
        <v>-18382</v>
      </c>
      <c r="I40" s="13">
        <f>(G40-C40)/C40</f>
        <v>-0.1222898579649403</v>
      </c>
    </row>
    <row r="41" spans="2:20" x14ac:dyDescent="0.2">
      <c r="B41" s="30" t="s">
        <v>45</v>
      </c>
      <c r="C41" s="14">
        <f>'[1]Classe età'!C9</f>
        <v>163925</v>
      </c>
      <c r="D41" s="14">
        <f>'[1]Classe età'!D9</f>
        <v>166760</v>
      </c>
      <c r="E41" s="14">
        <f>'[1]Classe età'!E9</f>
        <v>168099</v>
      </c>
      <c r="F41" s="14">
        <f>'[1]Classe età'!F9</f>
        <v>170965</v>
      </c>
      <c r="G41" s="14">
        <f>'[1]Classe età'!G9</f>
        <v>174892</v>
      </c>
      <c r="H41" s="14">
        <f>G41-C41</f>
        <v>10967</v>
      </c>
      <c r="I41" s="13">
        <f>(G41-C41)/C41</f>
        <v>6.6902546896446549E-2</v>
      </c>
    </row>
    <row r="42" spans="2:20" x14ac:dyDescent="0.2">
      <c r="B42" s="30" t="s">
        <v>47</v>
      </c>
      <c r="C42" s="14">
        <f>'[1]Classe età'!C10</f>
        <v>42465</v>
      </c>
      <c r="D42" s="14">
        <f>'[1]Classe età'!D10</f>
        <v>43852</v>
      </c>
      <c r="E42" s="14">
        <f>'[1]Classe età'!E10</f>
        <v>44913</v>
      </c>
      <c r="F42" s="14">
        <f>'[1]Classe età'!F10</f>
        <v>46183</v>
      </c>
      <c r="G42" s="14">
        <f>'[1]Classe età'!G10</f>
        <v>46854</v>
      </c>
      <c r="H42" s="14">
        <f>G42-C42</f>
        <v>4389</v>
      </c>
      <c r="I42" s="13">
        <f>(G42-C42)/C42</f>
        <v>0.10335570469798658</v>
      </c>
    </row>
    <row r="43" spans="2:20" x14ac:dyDescent="0.2">
      <c r="B43" s="42" t="s">
        <v>16</v>
      </c>
      <c r="C43" s="10">
        <f>SUM(C39:C42)</f>
        <v>376208</v>
      </c>
      <c r="D43" s="10">
        <f>SUM(D39:D42)</f>
        <v>374594</v>
      </c>
      <c r="E43" s="10">
        <f>SUM(E39:E42)</f>
        <v>371171</v>
      </c>
      <c r="F43" s="10">
        <f>SUM(F39:F42)</f>
        <v>370699</v>
      </c>
      <c r="G43" s="10">
        <f>SUM(G39:G42)</f>
        <v>372008</v>
      </c>
      <c r="H43" s="10">
        <f>G43-C43</f>
        <v>-4200</v>
      </c>
      <c r="I43" s="43">
        <f>(G43-C43)/C43</f>
        <v>-1.1164036915748734E-2</v>
      </c>
    </row>
    <row r="44" spans="2:20" ht="24.95" customHeight="1" x14ac:dyDescent="0.2">
      <c r="B44" s="38" t="s">
        <v>23</v>
      </c>
      <c r="C44" s="12"/>
      <c r="D44" s="12"/>
      <c r="E44" s="12"/>
      <c r="F44" s="12"/>
      <c r="G44" s="12"/>
      <c r="H44" s="12"/>
      <c r="I44" s="44"/>
      <c r="K44" s="14"/>
      <c r="L44" s="13"/>
    </row>
    <row r="45" spans="2:20" x14ac:dyDescent="0.2">
      <c r="B45" s="30"/>
      <c r="C45" s="13"/>
      <c r="D45" s="13"/>
      <c r="E45" s="13"/>
      <c r="F45" s="13"/>
      <c r="G45" s="13"/>
      <c r="H45" s="14"/>
      <c r="I45" s="13"/>
      <c r="K45" s="14"/>
      <c r="L45" s="13"/>
    </row>
    <row r="46" spans="2:20" x14ac:dyDescent="0.2">
      <c r="B46" s="30"/>
      <c r="C46" s="45">
        <v>2017</v>
      </c>
      <c r="D46" s="45">
        <v>2018</v>
      </c>
      <c r="E46" s="45">
        <v>2019</v>
      </c>
      <c r="F46" s="45">
        <v>2020</v>
      </c>
      <c r="G46" s="69">
        <v>2021</v>
      </c>
      <c r="H46" s="14"/>
      <c r="I46" s="13"/>
      <c r="K46" s="14"/>
      <c r="L46" s="13"/>
    </row>
    <row r="47" spans="2:20" x14ac:dyDescent="0.2">
      <c r="B47" s="30" t="s">
        <v>43</v>
      </c>
      <c r="C47" s="14">
        <f>C39/$C$39*100</f>
        <v>100</v>
      </c>
      <c r="D47" s="14">
        <f>D39/$C$39*100</f>
        <v>96.631287494231657</v>
      </c>
      <c r="E47" s="14">
        <f>E39/$C$39*100</f>
        <v>95.195610931651544</v>
      </c>
      <c r="F47" s="14">
        <f>F39/$C$39*100</f>
        <v>93.242065323283597</v>
      </c>
      <c r="G47" s="14">
        <f>G39/$C$39*100</f>
        <v>93.98041326975337</v>
      </c>
      <c r="H47" s="14"/>
      <c r="I47" s="13"/>
      <c r="K47" s="14"/>
      <c r="L47" s="13"/>
    </row>
    <row r="48" spans="2:20" x14ac:dyDescent="0.2">
      <c r="B48" s="30" t="s">
        <v>44</v>
      </c>
      <c r="C48" s="14">
        <f>C40/$C$40*100</f>
        <v>100</v>
      </c>
      <c r="D48" s="14">
        <f>D40/$C$40*100</f>
        <v>96.554568738981473</v>
      </c>
      <c r="E48" s="14">
        <f>E40/$C$40*100</f>
        <v>92.866979343378915</v>
      </c>
      <c r="F48" s="14">
        <f>F40/$C$40*100</f>
        <v>90.054884742041708</v>
      </c>
      <c r="G48" s="14">
        <f>G40/$C$40*100</f>
        <v>87.77101420350597</v>
      </c>
      <c r="H48" s="14"/>
      <c r="I48" s="13"/>
      <c r="K48" s="14"/>
      <c r="L48" s="13"/>
    </row>
    <row r="49" spans="2:12" x14ac:dyDescent="0.2">
      <c r="B49" s="30" t="s">
        <v>45</v>
      </c>
      <c r="C49" s="14">
        <f>C41/$C$41*100</f>
        <v>100</v>
      </c>
      <c r="D49" s="14">
        <f>D41/$C$41*100</f>
        <v>101.72944944334299</v>
      </c>
      <c r="E49" s="14">
        <f>E41/$C$41*100</f>
        <v>102.54628641146866</v>
      </c>
      <c r="F49" s="14">
        <f>F41/$C$41*100</f>
        <v>104.29464694219919</v>
      </c>
      <c r="G49" s="14">
        <f>G41/$C$41*100</f>
        <v>106.69025468964466</v>
      </c>
      <c r="H49" s="14"/>
      <c r="I49" s="13"/>
      <c r="K49" s="14"/>
      <c r="L49" s="13"/>
    </row>
    <row r="50" spans="2:12" x14ac:dyDescent="0.2">
      <c r="B50" s="30" t="s">
        <v>47</v>
      </c>
      <c r="C50" s="14">
        <f>C42/$C$42*100</f>
        <v>100</v>
      </c>
      <c r="D50" s="14">
        <f>D42/$C$42*100</f>
        <v>103.2662192393736</v>
      </c>
      <c r="E50" s="14">
        <f>E42/$C$42*100</f>
        <v>105.76474743906748</v>
      </c>
      <c r="F50" s="14">
        <f>F42/$C$42*100</f>
        <v>108.75544566113268</v>
      </c>
      <c r="G50" s="14">
        <f>G42/$C$42*100</f>
        <v>110.33557046979865</v>
      </c>
      <c r="H50" s="14"/>
      <c r="I50" s="13"/>
      <c r="K50" s="14"/>
      <c r="L50" s="13"/>
    </row>
    <row r="51" spans="2:12" x14ac:dyDescent="0.2">
      <c r="K51" s="30"/>
      <c r="L51" s="30"/>
    </row>
    <row r="52" spans="2:12" ht="24.95" customHeight="1" x14ac:dyDescent="0.2">
      <c r="B52" s="65" t="s">
        <v>92</v>
      </c>
      <c r="K52" s="30"/>
      <c r="L52" s="30"/>
    </row>
    <row r="53" spans="2:12" ht="25.5" x14ac:dyDescent="0.2">
      <c r="B53" s="33" t="s">
        <v>15</v>
      </c>
      <c r="C53" s="59">
        <v>2017</v>
      </c>
      <c r="D53" s="58">
        <v>2018</v>
      </c>
      <c r="E53" s="59">
        <v>2019</v>
      </c>
      <c r="F53" s="58">
        <v>2020</v>
      </c>
      <c r="G53" s="59">
        <v>2021</v>
      </c>
      <c r="H53" s="4" t="s">
        <v>62</v>
      </c>
      <c r="I53" s="4" t="s">
        <v>63</v>
      </c>
      <c r="K53" s="40"/>
      <c r="L53" s="41"/>
    </row>
    <row r="54" spans="2:12" x14ac:dyDescent="0.2">
      <c r="B54" s="30" t="s">
        <v>43</v>
      </c>
      <c r="C54" s="14">
        <f>SUM(C69,C84,C99,C114)</f>
        <v>3296</v>
      </c>
      <c r="D54" s="14">
        <f>SUM(D69,D84,D99,D114)</f>
        <v>3162</v>
      </c>
      <c r="E54" s="14">
        <f>SUM(E69,E84,E99,E114)</f>
        <v>3063</v>
      </c>
      <c r="F54" s="14">
        <f>SUM(F69,F84,F99,F114)</f>
        <v>2961</v>
      </c>
      <c r="G54" s="14">
        <f>SUM(G69,G84,G99,G114)</f>
        <v>2876</v>
      </c>
      <c r="H54" s="14">
        <f>G54-C54</f>
        <v>-420</v>
      </c>
      <c r="I54" s="13">
        <f>(G54-C54)/C54</f>
        <v>-0.12742718446601942</v>
      </c>
    </row>
    <row r="55" spans="2:12" x14ac:dyDescent="0.2">
      <c r="B55" s="30" t="s">
        <v>44</v>
      </c>
      <c r="C55" s="14">
        <f t="shared" ref="C55" si="0">SUM(C70,C85,C100,C115)</f>
        <v>26007</v>
      </c>
      <c r="D55" s="14">
        <f t="shared" ref="D55:G57" si="1">SUM(D70,D85,D100,D115)</f>
        <v>24965</v>
      </c>
      <c r="E55" s="14">
        <f t="shared" si="1"/>
        <v>23907</v>
      </c>
      <c r="F55" s="14">
        <f t="shared" si="1"/>
        <v>22972</v>
      </c>
      <c r="G55" s="14">
        <f t="shared" si="1"/>
        <v>22111</v>
      </c>
      <c r="H55" s="14">
        <f>G55-C55</f>
        <v>-3896</v>
      </c>
      <c r="I55" s="13">
        <f>(G55-C55)/C55</f>
        <v>-0.14980582150959357</v>
      </c>
    </row>
    <row r="56" spans="2:12" x14ac:dyDescent="0.2">
      <c r="B56" s="30" t="s">
        <v>45</v>
      </c>
      <c r="C56" s="14">
        <f t="shared" ref="C56" si="2">SUM(C71,C86,C101,C116)</f>
        <v>29170</v>
      </c>
      <c r="D56" s="14">
        <f t="shared" si="1"/>
        <v>29632</v>
      </c>
      <c r="E56" s="14">
        <f t="shared" si="1"/>
        <v>29695</v>
      </c>
      <c r="F56" s="14">
        <f t="shared" si="1"/>
        <v>30031</v>
      </c>
      <c r="G56" s="14">
        <f t="shared" si="1"/>
        <v>30477</v>
      </c>
      <c r="H56" s="14">
        <f>G56-C56</f>
        <v>1307</v>
      </c>
      <c r="I56" s="13">
        <f>(G56-C56)/C56</f>
        <v>4.4806307850531371E-2</v>
      </c>
    </row>
    <row r="57" spans="2:12" x14ac:dyDescent="0.2">
      <c r="B57" s="30" t="s">
        <v>47</v>
      </c>
      <c r="C57" s="14">
        <f t="shared" ref="C57" si="3">SUM(C72,C87,C102,C117)</f>
        <v>6982</v>
      </c>
      <c r="D57" s="14">
        <f t="shared" si="1"/>
        <v>7241</v>
      </c>
      <c r="E57" s="14">
        <f t="shared" si="1"/>
        <v>7369</v>
      </c>
      <c r="F57" s="14">
        <f t="shared" si="1"/>
        <v>7605</v>
      </c>
      <c r="G57" s="14">
        <f t="shared" si="1"/>
        <v>7668</v>
      </c>
      <c r="H57" s="14">
        <f>G57-C57</f>
        <v>686</v>
      </c>
      <c r="I57" s="13">
        <f>(G57-C57)/C57</f>
        <v>9.8252649670581491E-2</v>
      </c>
    </row>
    <row r="58" spans="2:12" x14ac:dyDescent="0.2">
      <c r="B58" s="42" t="s">
        <v>16</v>
      </c>
      <c r="C58" s="10">
        <f>SUM(C54:C57)</f>
        <v>65455</v>
      </c>
      <c r="D58" s="10">
        <f>SUM(D54:D57)</f>
        <v>65000</v>
      </c>
      <c r="E58" s="10">
        <f>SUM(E54:E57)</f>
        <v>64034</v>
      </c>
      <c r="F58" s="10">
        <f>SUM(F54:F57)</f>
        <v>63569</v>
      </c>
      <c r="G58" s="10">
        <f>SUM(G54:G57)</f>
        <v>63132</v>
      </c>
      <c r="H58" s="10">
        <f>G58-C58</f>
        <v>-2323</v>
      </c>
      <c r="I58" s="43">
        <f>(G58-C58)/C58</f>
        <v>-3.5490031319226949E-2</v>
      </c>
    </row>
    <row r="59" spans="2:12" ht="24.95" customHeight="1" x14ac:dyDescent="0.2">
      <c r="B59" s="38" t="s">
        <v>23</v>
      </c>
      <c r="C59" s="12"/>
      <c r="D59" s="12"/>
      <c r="E59" s="12"/>
      <c r="F59" s="12"/>
      <c r="G59" s="12"/>
      <c r="H59" s="12"/>
      <c r="I59" s="44"/>
      <c r="K59" s="14"/>
      <c r="L59" s="13"/>
    </row>
    <row r="60" spans="2:12" x14ac:dyDescent="0.2">
      <c r="B60" s="30"/>
      <c r="C60" s="14"/>
      <c r="D60" s="14"/>
      <c r="E60" s="14"/>
      <c r="F60" s="14"/>
      <c r="G60" s="14"/>
      <c r="H60" s="14"/>
      <c r="I60" s="13"/>
      <c r="K60" s="14"/>
      <c r="L60" s="13"/>
    </row>
    <row r="61" spans="2:12" x14ac:dyDescent="0.2">
      <c r="B61" s="30"/>
      <c r="C61" s="45">
        <v>2017</v>
      </c>
      <c r="D61" s="45">
        <v>2018</v>
      </c>
      <c r="E61" s="45">
        <v>2019</v>
      </c>
      <c r="F61" s="45">
        <v>2020</v>
      </c>
      <c r="G61" s="69">
        <v>2021</v>
      </c>
      <c r="H61" s="14"/>
      <c r="I61" s="13"/>
      <c r="K61" s="14"/>
      <c r="L61" s="13"/>
    </row>
    <row r="62" spans="2:12" x14ac:dyDescent="0.2">
      <c r="B62" s="30" t="s">
        <v>43</v>
      </c>
      <c r="C62" s="14">
        <f>C54/$C$54*100</f>
        <v>100</v>
      </c>
      <c r="D62" s="14">
        <f>D54/$C$54*100</f>
        <v>95.934466019417471</v>
      </c>
      <c r="E62" s="14">
        <f>E54/$C$54*100</f>
        <v>92.930825242718456</v>
      </c>
      <c r="F62" s="14">
        <f>F54/$C$54*100</f>
        <v>89.836165048543691</v>
      </c>
      <c r="G62" s="14">
        <f>G54/$C$54*100</f>
        <v>87.257281553398059</v>
      </c>
      <c r="H62" s="14"/>
      <c r="I62" s="13"/>
      <c r="K62" s="14"/>
      <c r="L62" s="13"/>
    </row>
    <row r="63" spans="2:12" x14ac:dyDescent="0.2">
      <c r="B63" s="30" t="s">
        <v>44</v>
      </c>
      <c r="C63" s="14">
        <f>C55/$C$55*100</f>
        <v>100</v>
      </c>
      <c r="D63" s="14">
        <f>D55/$C$55*100</f>
        <v>95.993386395970319</v>
      </c>
      <c r="E63" s="14">
        <f>E55/$C$55*100</f>
        <v>91.925250893990082</v>
      </c>
      <c r="F63" s="14">
        <f>F55/$C$55*100</f>
        <v>88.330064982504709</v>
      </c>
      <c r="G63" s="14">
        <f>G55/$C$55*100</f>
        <v>85.01941784904065</v>
      </c>
      <c r="H63" s="14"/>
      <c r="I63" s="13"/>
      <c r="K63" s="14"/>
      <c r="L63" s="13"/>
    </row>
    <row r="64" spans="2:12" x14ac:dyDescent="0.2">
      <c r="B64" s="30" t="s">
        <v>45</v>
      </c>
      <c r="C64" s="14">
        <f>C56/$C$56*100</f>
        <v>100</v>
      </c>
      <c r="D64" s="14">
        <f>D56/$C$56*100</f>
        <v>101.5838189921152</v>
      </c>
      <c r="E64" s="14">
        <f>E56/$C$56*100</f>
        <v>101.79979430922181</v>
      </c>
      <c r="F64" s="14">
        <f>F56/$C$56*100</f>
        <v>102.95166266712377</v>
      </c>
      <c r="G64" s="14">
        <f>G56/$C$56*100</f>
        <v>104.48063078505314</v>
      </c>
      <c r="H64" s="14"/>
      <c r="I64" s="13"/>
      <c r="K64" s="14"/>
      <c r="L64" s="13"/>
    </row>
    <row r="65" spans="2:12" x14ac:dyDescent="0.2">
      <c r="B65" s="30" t="s">
        <v>47</v>
      </c>
      <c r="C65" s="14">
        <f>C57/$C$57*100</f>
        <v>100</v>
      </c>
      <c r="D65" s="14">
        <f>D57/$C$57*100</f>
        <v>103.70953881409339</v>
      </c>
      <c r="E65" s="14">
        <f>E57/$C$57*100</f>
        <v>105.54282440561444</v>
      </c>
      <c r="F65" s="14">
        <f>F57/$C$57*100</f>
        <v>108.92294471498138</v>
      </c>
      <c r="G65" s="14">
        <f>G57/$C$57*100</f>
        <v>109.82526496705816</v>
      </c>
      <c r="H65" s="14"/>
      <c r="I65" s="13"/>
      <c r="K65" s="14"/>
      <c r="L65" s="13"/>
    </row>
    <row r="66" spans="2:12" x14ac:dyDescent="0.2">
      <c r="K66" s="30"/>
      <c r="L66" s="30"/>
    </row>
    <row r="67" spans="2:12" ht="24.95" customHeight="1" x14ac:dyDescent="0.2">
      <c r="B67" s="65" t="s">
        <v>93</v>
      </c>
      <c r="K67" s="30"/>
      <c r="L67" s="30"/>
    </row>
    <row r="68" spans="2:12" ht="25.5" x14ac:dyDescent="0.2">
      <c r="B68" s="33" t="s">
        <v>28</v>
      </c>
      <c r="C68" s="59">
        <v>2017</v>
      </c>
      <c r="D68" s="58">
        <v>2018</v>
      </c>
      <c r="E68" s="59">
        <v>2019</v>
      </c>
      <c r="F68" s="58">
        <v>2020</v>
      </c>
      <c r="G68" s="59">
        <v>2021</v>
      </c>
      <c r="H68" s="4" t="s">
        <v>62</v>
      </c>
      <c r="I68" s="4" t="s">
        <v>63</v>
      </c>
      <c r="K68" s="40"/>
      <c r="L68" s="41"/>
    </row>
    <row r="69" spans="2:12" x14ac:dyDescent="0.2">
      <c r="B69" s="30" t="s">
        <v>43</v>
      </c>
      <c r="C69" s="14">
        <f>'[1]Classe età'!C17</f>
        <v>693</v>
      </c>
      <c r="D69" s="14">
        <f>'[1]Classe età'!D17</f>
        <v>674</v>
      </c>
      <c r="E69" s="14">
        <f>'[1]Classe età'!E17</f>
        <v>646</v>
      </c>
      <c r="F69" s="14">
        <f>'[1]Classe età'!F17</f>
        <v>646</v>
      </c>
      <c r="G69" s="14">
        <f>'[1]Classe età'!G17</f>
        <v>639</v>
      </c>
      <c r="H69" s="14">
        <f>G69-C69</f>
        <v>-54</v>
      </c>
      <c r="I69" s="13">
        <f>(G69-C69)/C69</f>
        <v>-7.792207792207792E-2</v>
      </c>
    </row>
    <row r="70" spans="2:12" x14ac:dyDescent="0.2">
      <c r="B70" s="30" t="s">
        <v>44</v>
      </c>
      <c r="C70" s="14">
        <f>'[1]Classe età'!C18</f>
        <v>5894</v>
      </c>
      <c r="D70" s="14">
        <f>'[1]Classe età'!D18</f>
        <v>5611</v>
      </c>
      <c r="E70" s="14">
        <f>'[1]Classe età'!E18</f>
        <v>5338</v>
      </c>
      <c r="F70" s="14">
        <f>'[1]Classe età'!F18</f>
        <v>5093</v>
      </c>
      <c r="G70" s="14">
        <f>'[1]Classe età'!G18</f>
        <v>4827</v>
      </c>
      <c r="H70" s="14">
        <f>G70-C70</f>
        <v>-1067</v>
      </c>
      <c r="I70" s="13">
        <f>(G70-C70)/C70</f>
        <v>-0.18103155751611807</v>
      </c>
    </row>
    <row r="71" spans="2:12" x14ac:dyDescent="0.2">
      <c r="B71" s="30" t="s">
        <v>45</v>
      </c>
      <c r="C71" s="14">
        <f>'[1]Classe età'!C19</f>
        <v>7696</v>
      </c>
      <c r="D71" s="14">
        <f>'[1]Classe età'!D19</f>
        <v>7761</v>
      </c>
      <c r="E71" s="14">
        <f>'[1]Classe età'!E19</f>
        <v>7726</v>
      </c>
      <c r="F71" s="14">
        <f>'[1]Classe età'!F19</f>
        <v>7812</v>
      </c>
      <c r="G71" s="14">
        <f>'[1]Classe età'!G19</f>
        <v>7880</v>
      </c>
      <c r="H71" s="14">
        <f>G71-C71</f>
        <v>184</v>
      </c>
      <c r="I71" s="13">
        <f>(G71-C71)/C71</f>
        <v>2.390852390852391E-2</v>
      </c>
    </row>
    <row r="72" spans="2:12" x14ac:dyDescent="0.2">
      <c r="B72" s="30" t="s">
        <v>47</v>
      </c>
      <c r="C72" s="14">
        <f>'[1]Classe età'!C20</f>
        <v>2459</v>
      </c>
      <c r="D72" s="14">
        <f>'[1]Classe età'!D20</f>
        <v>2525</v>
      </c>
      <c r="E72" s="14">
        <f>'[1]Classe età'!E20</f>
        <v>2573</v>
      </c>
      <c r="F72" s="14">
        <f>'[1]Classe età'!F20</f>
        <v>2622</v>
      </c>
      <c r="G72" s="14">
        <f>'[1]Classe età'!G20</f>
        <v>2623</v>
      </c>
      <c r="H72" s="14">
        <f>G72-C72</f>
        <v>164</v>
      </c>
      <c r="I72" s="13">
        <f>(G72-C72)/C72</f>
        <v>6.6693777958519718E-2</v>
      </c>
    </row>
    <row r="73" spans="2:12" x14ac:dyDescent="0.2">
      <c r="B73" s="42" t="s">
        <v>16</v>
      </c>
      <c r="C73" s="10">
        <f>SUM(C69:C72)</f>
        <v>16742</v>
      </c>
      <c r="D73" s="10">
        <f>SUM(D69:D72)</f>
        <v>16571</v>
      </c>
      <c r="E73" s="10">
        <f>SUM(E69:E72)</f>
        <v>16283</v>
      </c>
      <c r="F73" s="10">
        <f>SUM(F69:F72)</f>
        <v>16173</v>
      </c>
      <c r="G73" s="10">
        <f>SUM(G69:G72)</f>
        <v>15969</v>
      </c>
      <c r="H73" s="10">
        <f>G73-C73</f>
        <v>-773</v>
      </c>
      <c r="I73" s="43">
        <f>(G73-C73)/C73</f>
        <v>-4.6171305698243938E-2</v>
      </c>
    </row>
    <row r="74" spans="2:12" ht="24.95" customHeight="1" x14ac:dyDescent="0.2">
      <c r="B74" s="38" t="s">
        <v>23</v>
      </c>
      <c r="C74" s="12"/>
      <c r="D74" s="12"/>
      <c r="E74" s="12"/>
      <c r="F74" s="12"/>
      <c r="G74" s="12"/>
      <c r="H74" s="12"/>
      <c r="I74" s="44"/>
      <c r="K74" s="14"/>
      <c r="L74" s="13"/>
    </row>
    <row r="75" spans="2:12" x14ac:dyDescent="0.2">
      <c r="B75" s="30"/>
      <c r="H75" s="14"/>
      <c r="I75" s="13"/>
      <c r="K75" s="14"/>
      <c r="L75" s="13"/>
    </row>
    <row r="76" spans="2:12" x14ac:dyDescent="0.2">
      <c r="B76" s="30"/>
      <c r="C76" s="45">
        <v>2017</v>
      </c>
      <c r="D76" s="45">
        <v>2018</v>
      </c>
      <c r="E76" s="45">
        <v>2019</v>
      </c>
      <c r="F76" s="45">
        <v>2020</v>
      </c>
      <c r="G76" s="69">
        <v>2021</v>
      </c>
      <c r="H76" s="14"/>
      <c r="K76" s="14"/>
      <c r="L76" s="30"/>
    </row>
    <row r="77" spans="2:12" x14ac:dyDescent="0.2">
      <c r="B77" s="30" t="s">
        <v>43</v>
      </c>
      <c r="C77" s="14">
        <f>C69/$C$69*100</f>
        <v>100</v>
      </c>
      <c r="D77" s="14">
        <f>D69/$C$69*100</f>
        <v>97.258297258297262</v>
      </c>
      <c r="E77" s="14">
        <f>E69/$C$69*100</f>
        <v>93.21789321789322</v>
      </c>
      <c r="F77" s="14">
        <f>F69/$C$69*100</f>
        <v>93.21789321789322</v>
      </c>
      <c r="G77" s="14">
        <f>G69/$C$69*100</f>
        <v>92.20779220779221</v>
      </c>
      <c r="K77" s="30"/>
      <c r="L77" s="30"/>
    </row>
    <row r="78" spans="2:12" x14ac:dyDescent="0.2">
      <c r="B78" s="30" t="s">
        <v>44</v>
      </c>
      <c r="C78" s="14">
        <f>C70/$C$70*100</f>
        <v>100</v>
      </c>
      <c r="D78" s="14">
        <f>D70/$C$70*100</f>
        <v>95.198506956226666</v>
      </c>
      <c r="E78" s="14">
        <f>E70/$C$70*100</f>
        <v>90.566677977604343</v>
      </c>
      <c r="F78" s="14">
        <f>F70/$C$70*100</f>
        <v>86.409908381404819</v>
      </c>
      <c r="G78" s="14">
        <f>G70/$C$70*100</f>
        <v>81.896844248388192</v>
      </c>
      <c r="K78" s="30"/>
      <c r="L78" s="30"/>
    </row>
    <row r="79" spans="2:12" x14ac:dyDescent="0.2">
      <c r="B79" s="30" t="s">
        <v>45</v>
      </c>
      <c r="C79" s="14">
        <f>C71/$C$71*100</f>
        <v>100</v>
      </c>
      <c r="D79" s="14">
        <f>D71/$C$71*100</f>
        <v>100.84459459459461</v>
      </c>
      <c r="E79" s="14">
        <f>E71/$C$71*100</f>
        <v>100.38981288981287</v>
      </c>
      <c r="F79" s="14">
        <f>F71/$C$71*100</f>
        <v>101.50727650727652</v>
      </c>
      <c r="G79" s="14">
        <f>G71/$C$71*100</f>
        <v>102.39085239085239</v>
      </c>
      <c r="K79" s="30"/>
      <c r="L79" s="30"/>
    </row>
    <row r="80" spans="2:12" x14ac:dyDescent="0.2">
      <c r="B80" s="30" t="s">
        <v>47</v>
      </c>
      <c r="C80" s="14">
        <f>C72/$C$72*100</f>
        <v>100</v>
      </c>
      <c r="D80" s="14">
        <f>D72/$C$72*100</f>
        <v>102.68401789345263</v>
      </c>
      <c r="E80" s="14">
        <f>E72/$C$72*100</f>
        <v>104.63603090687272</v>
      </c>
      <c r="F80" s="14">
        <f>F72/$C$72*100</f>
        <v>106.6287108580724</v>
      </c>
      <c r="G80" s="14">
        <f>G72/$C$72*100</f>
        <v>106.66937779585197</v>
      </c>
      <c r="K80" s="30"/>
      <c r="L80" s="30"/>
    </row>
    <row r="81" spans="2:12" x14ac:dyDescent="0.2">
      <c r="K81" s="30"/>
      <c r="L81" s="30"/>
    </row>
    <row r="82" spans="2:12" ht="24.95" customHeight="1" x14ac:dyDescent="0.2">
      <c r="B82" s="65" t="s">
        <v>94</v>
      </c>
      <c r="K82" s="30"/>
      <c r="L82" s="30"/>
    </row>
    <row r="83" spans="2:12" ht="25.5" x14ac:dyDescent="0.2">
      <c r="B83" s="33" t="s">
        <v>11</v>
      </c>
      <c r="C83" s="59">
        <v>2017</v>
      </c>
      <c r="D83" s="58">
        <v>2018</v>
      </c>
      <c r="E83" s="59">
        <v>2019</v>
      </c>
      <c r="F83" s="58">
        <v>2020</v>
      </c>
      <c r="G83" s="59">
        <v>2021</v>
      </c>
      <c r="H83" s="4" t="s">
        <v>62</v>
      </c>
      <c r="I83" s="4" t="s">
        <v>63</v>
      </c>
      <c r="K83" s="40"/>
      <c r="L83" s="41"/>
    </row>
    <row r="84" spans="2:12" x14ac:dyDescent="0.2">
      <c r="B84" s="30" t="s">
        <v>43</v>
      </c>
      <c r="C84" s="14">
        <f>'[1]Classe età'!C27</f>
        <v>1424</v>
      </c>
      <c r="D84" s="14">
        <f>'[1]Classe età'!D27</f>
        <v>1347</v>
      </c>
      <c r="E84" s="14">
        <f>'[1]Classe età'!E27</f>
        <v>1304</v>
      </c>
      <c r="F84" s="14">
        <f>'[1]Classe età'!F27</f>
        <v>1274</v>
      </c>
      <c r="G84" s="14">
        <f>'[1]Classe età'!G27</f>
        <v>1222</v>
      </c>
      <c r="H84" s="14">
        <f>G84-C84</f>
        <v>-202</v>
      </c>
      <c r="I84" s="13">
        <f>(G84-C84)/C84</f>
        <v>-0.14185393258426968</v>
      </c>
    </row>
    <row r="85" spans="2:12" x14ac:dyDescent="0.2">
      <c r="B85" s="30" t="s">
        <v>44</v>
      </c>
      <c r="C85" s="14">
        <f>'[1]Classe età'!C28</f>
        <v>10746</v>
      </c>
      <c r="D85" s="14">
        <f>'[1]Classe età'!D28</f>
        <v>10379</v>
      </c>
      <c r="E85" s="14">
        <f>'[1]Classe età'!E28</f>
        <v>9958</v>
      </c>
      <c r="F85" s="14">
        <f>'[1]Classe età'!F28</f>
        <v>9658</v>
      </c>
      <c r="G85" s="14">
        <f>'[1]Classe età'!G28</f>
        <v>9371</v>
      </c>
      <c r="H85" s="14">
        <f>G85-C85</f>
        <v>-1375</v>
      </c>
      <c r="I85" s="13">
        <f>(G85-C85)/C85</f>
        <v>-0.12795458775358273</v>
      </c>
    </row>
    <row r="86" spans="2:12" x14ac:dyDescent="0.2">
      <c r="B86" s="30" t="s">
        <v>45</v>
      </c>
      <c r="C86" s="14">
        <f>'[1]Classe età'!C29</f>
        <v>11140</v>
      </c>
      <c r="D86" s="14">
        <f>'[1]Classe età'!D29</f>
        <v>11330</v>
      </c>
      <c r="E86" s="14">
        <f>'[1]Classe età'!E29</f>
        <v>11326</v>
      </c>
      <c r="F86" s="14">
        <f>'[1]Classe età'!F29</f>
        <v>11478</v>
      </c>
      <c r="G86" s="14">
        <f>'[1]Classe età'!G29</f>
        <v>11663</v>
      </c>
      <c r="H86" s="14">
        <f>G86-C86</f>
        <v>523</v>
      </c>
      <c r="I86" s="13">
        <f>(G86-C86)/C86</f>
        <v>4.6947935368043085E-2</v>
      </c>
    </row>
    <row r="87" spans="2:12" x14ac:dyDescent="0.2">
      <c r="B87" s="30" t="s">
        <v>47</v>
      </c>
      <c r="C87" s="14">
        <f>'[1]Classe età'!C30</f>
        <v>2291</v>
      </c>
      <c r="D87" s="14">
        <f>'[1]Classe età'!D30</f>
        <v>2393</v>
      </c>
      <c r="E87" s="14">
        <f>'[1]Classe età'!E30</f>
        <v>2402</v>
      </c>
      <c r="F87" s="14">
        <f>'[1]Classe età'!F30</f>
        <v>2503</v>
      </c>
      <c r="G87" s="14">
        <f>'[1]Classe età'!G30</f>
        <v>2579</v>
      </c>
      <c r="H87" s="14">
        <f>G87-C87</f>
        <v>288</v>
      </c>
      <c r="I87" s="13">
        <f>(G87-C87)/C87</f>
        <v>0.12570929725010913</v>
      </c>
    </row>
    <row r="88" spans="2:12" x14ac:dyDescent="0.2">
      <c r="B88" s="42" t="s">
        <v>16</v>
      </c>
      <c r="C88" s="10">
        <f>SUM(C84:C87)</f>
        <v>25601</v>
      </c>
      <c r="D88" s="10">
        <f>SUM(D84:D87)</f>
        <v>25449</v>
      </c>
      <c r="E88" s="10">
        <f>SUM(E84:E87)</f>
        <v>24990</v>
      </c>
      <c r="F88" s="10">
        <f>SUM(F84:F87)</f>
        <v>24913</v>
      </c>
      <c r="G88" s="10">
        <f>SUM(G84:G87)</f>
        <v>24835</v>
      </c>
      <c r="H88" s="10">
        <f>G88-C88</f>
        <v>-766</v>
      </c>
      <c r="I88" s="43">
        <f>(G88-C88)/C88</f>
        <v>-2.9920706222413187E-2</v>
      </c>
    </row>
    <row r="89" spans="2:12" ht="24.95" customHeight="1" x14ac:dyDescent="0.2">
      <c r="B89" s="38" t="s">
        <v>23</v>
      </c>
      <c r="C89" s="12"/>
      <c r="D89" s="12"/>
      <c r="E89" s="12"/>
      <c r="F89" s="12"/>
      <c r="G89" s="12"/>
      <c r="H89" s="12"/>
      <c r="I89" s="44"/>
      <c r="K89" s="14"/>
      <c r="L89" s="13"/>
    </row>
    <row r="90" spans="2:12" x14ac:dyDescent="0.2">
      <c r="K90" s="30"/>
      <c r="L90" s="30"/>
    </row>
    <row r="91" spans="2:12" x14ac:dyDescent="0.2">
      <c r="B91" s="30"/>
      <c r="C91" s="45">
        <v>2017</v>
      </c>
      <c r="D91" s="45">
        <v>2018</v>
      </c>
      <c r="E91" s="45">
        <v>2019</v>
      </c>
      <c r="F91" s="45">
        <v>2020</v>
      </c>
      <c r="G91" s="69">
        <v>2021</v>
      </c>
      <c r="K91" s="30"/>
      <c r="L91" s="30"/>
    </row>
    <row r="92" spans="2:12" x14ac:dyDescent="0.2">
      <c r="B92" s="30" t="s">
        <v>43</v>
      </c>
      <c r="C92" s="14">
        <f>C84/$C$84*100</f>
        <v>100</v>
      </c>
      <c r="D92" s="14">
        <f>D84/$C$84*100</f>
        <v>94.592696629213478</v>
      </c>
      <c r="E92" s="14">
        <f>E84/$C$84*100</f>
        <v>91.573033707865164</v>
      </c>
      <c r="F92" s="14">
        <f>F84/$C$84*100</f>
        <v>89.466292134831463</v>
      </c>
      <c r="G92" s="14">
        <f>G84/$C$84*100</f>
        <v>85.81460674157303</v>
      </c>
      <c r="K92" s="30"/>
      <c r="L92" s="30"/>
    </row>
    <row r="93" spans="2:12" x14ac:dyDescent="0.2">
      <c r="B93" s="30" t="s">
        <v>44</v>
      </c>
      <c r="C93" s="14">
        <f>C85/$C$85*100</f>
        <v>100</v>
      </c>
      <c r="D93" s="14">
        <f>D85/$C$85*100</f>
        <v>96.584775730504361</v>
      </c>
      <c r="E93" s="14">
        <f>E85/$C$85*100</f>
        <v>92.667038898194676</v>
      </c>
      <c r="F93" s="14">
        <f>F85/$C$85*100</f>
        <v>89.875302438116506</v>
      </c>
      <c r="G93" s="14">
        <f>G85/$C$85*100</f>
        <v>87.20454122464173</v>
      </c>
      <c r="K93" s="30"/>
      <c r="L93" s="30"/>
    </row>
    <row r="94" spans="2:12" x14ac:dyDescent="0.2">
      <c r="B94" s="30" t="s">
        <v>45</v>
      </c>
      <c r="C94" s="14">
        <f>C86/$C$86*100</f>
        <v>100</v>
      </c>
      <c r="D94" s="14">
        <f>D86/$C$86*100</f>
        <v>101.70556552962297</v>
      </c>
      <c r="E94" s="14">
        <f>E86/$C$86*100</f>
        <v>101.66965888689407</v>
      </c>
      <c r="F94" s="14">
        <f>F86/$C$86*100</f>
        <v>103.03411131059246</v>
      </c>
      <c r="G94" s="14">
        <f>G86/$C$86*100</f>
        <v>104.69479353680431</v>
      </c>
      <c r="K94" s="30"/>
      <c r="L94" s="30"/>
    </row>
    <row r="95" spans="2:12" x14ac:dyDescent="0.2">
      <c r="B95" s="30" t="s">
        <v>47</v>
      </c>
      <c r="C95" s="14">
        <f>C87/$C$87*100</f>
        <v>100</v>
      </c>
      <c r="D95" s="14">
        <f>D87/$C$87*100</f>
        <v>104.45220427760805</v>
      </c>
      <c r="E95" s="14">
        <f>E87/$C$87*100</f>
        <v>104.84504583151461</v>
      </c>
      <c r="F95" s="14">
        <f>F87/$C$87*100</f>
        <v>109.25360104757749</v>
      </c>
      <c r="G95" s="14">
        <f>G87/$C$87*100</f>
        <v>112.5709297250109</v>
      </c>
      <c r="K95" s="30"/>
      <c r="L95" s="30"/>
    </row>
    <row r="96" spans="2:12" x14ac:dyDescent="0.2">
      <c r="K96" s="30"/>
      <c r="L96" s="30"/>
    </row>
    <row r="97" spans="2:12" ht="24.95" customHeight="1" x14ac:dyDescent="0.2">
      <c r="B97" s="65" t="s">
        <v>95</v>
      </c>
      <c r="K97" s="30"/>
      <c r="L97" s="30"/>
    </row>
    <row r="98" spans="2:12" ht="25.5" x14ac:dyDescent="0.2">
      <c r="B98" s="33" t="s">
        <v>12</v>
      </c>
      <c r="C98" s="59">
        <v>2017</v>
      </c>
      <c r="D98" s="58">
        <v>2018</v>
      </c>
      <c r="E98" s="59">
        <v>2019</v>
      </c>
      <c r="F98" s="58">
        <v>2020</v>
      </c>
      <c r="G98" s="59">
        <v>2021</v>
      </c>
      <c r="H98" s="4" t="s">
        <v>62</v>
      </c>
      <c r="I98" s="4" t="s">
        <v>63</v>
      </c>
      <c r="K98" s="40"/>
      <c r="L98" s="41"/>
    </row>
    <row r="99" spans="2:12" x14ac:dyDescent="0.2">
      <c r="B99" s="30" t="s">
        <v>43</v>
      </c>
      <c r="C99" s="14">
        <f>'[1]Classe età'!C37</f>
        <v>533</v>
      </c>
      <c r="D99" s="14">
        <f>'[1]Classe età'!D37</f>
        <v>517</v>
      </c>
      <c r="E99" s="14">
        <f>'[1]Classe età'!E37</f>
        <v>507</v>
      </c>
      <c r="F99" s="14">
        <f>'[1]Classe età'!F37</f>
        <v>486</v>
      </c>
      <c r="G99" s="14">
        <f>'[1]Classe età'!G37</f>
        <v>452</v>
      </c>
      <c r="H99" s="14">
        <f>G99-C99</f>
        <v>-81</v>
      </c>
      <c r="I99" s="13">
        <f>(G99-C99)/C99</f>
        <v>-0.15196998123827393</v>
      </c>
    </row>
    <row r="100" spans="2:12" x14ac:dyDescent="0.2">
      <c r="B100" s="30" t="s">
        <v>44</v>
      </c>
      <c r="C100" s="14">
        <f>'[1]Classe età'!C38</f>
        <v>4584</v>
      </c>
      <c r="D100" s="14">
        <f>'[1]Classe età'!D38</f>
        <v>4401</v>
      </c>
      <c r="E100" s="14">
        <f>'[1]Classe età'!E38</f>
        <v>4194</v>
      </c>
      <c r="F100" s="14">
        <f>'[1]Classe età'!F38</f>
        <v>3974</v>
      </c>
      <c r="G100" s="14">
        <f>'[1]Classe età'!G38</f>
        <v>3821</v>
      </c>
      <c r="H100" s="14">
        <f>G100-C100</f>
        <v>-763</v>
      </c>
      <c r="I100" s="13">
        <f>(G100-C100)/C100</f>
        <v>-0.16644851657940662</v>
      </c>
    </row>
    <row r="101" spans="2:12" x14ac:dyDescent="0.2">
      <c r="B101" s="30" t="s">
        <v>45</v>
      </c>
      <c r="C101" s="14">
        <f>'[1]Classe età'!C39</f>
        <v>4894</v>
      </c>
      <c r="D101" s="14">
        <f>'[1]Classe età'!D39</f>
        <v>5058</v>
      </c>
      <c r="E101" s="14">
        <f>'[1]Classe età'!E39</f>
        <v>5122</v>
      </c>
      <c r="F101" s="14">
        <f>'[1]Classe età'!F39</f>
        <v>5238</v>
      </c>
      <c r="G101" s="14">
        <f>'[1]Classe età'!G39</f>
        <v>5372</v>
      </c>
      <c r="H101" s="14">
        <f>G101-C101</f>
        <v>478</v>
      </c>
      <c r="I101" s="13">
        <f>(G101-C101)/C101</f>
        <v>9.7670617082141392E-2</v>
      </c>
    </row>
    <row r="102" spans="2:12" x14ac:dyDescent="0.2">
      <c r="B102" s="30" t="s">
        <v>47</v>
      </c>
      <c r="C102" s="14">
        <f>'[1]Classe età'!C40</f>
        <v>1054</v>
      </c>
      <c r="D102" s="14">
        <f>'[1]Classe età'!D40</f>
        <v>1094</v>
      </c>
      <c r="E102" s="14">
        <f>'[1]Classe età'!E40</f>
        <v>1140</v>
      </c>
      <c r="F102" s="14">
        <f>'[1]Classe età'!F40</f>
        <v>1191</v>
      </c>
      <c r="G102" s="14">
        <f>'[1]Classe età'!G40</f>
        <v>1182</v>
      </c>
      <c r="H102" s="14">
        <f>G102-C102</f>
        <v>128</v>
      </c>
      <c r="I102" s="13">
        <f>(G102-C102)/C102</f>
        <v>0.12144212523719165</v>
      </c>
    </row>
    <row r="103" spans="2:12" x14ac:dyDescent="0.2">
      <c r="B103" s="42" t="s">
        <v>16</v>
      </c>
      <c r="C103" s="10">
        <f>SUM(C99:C102)</f>
        <v>11065</v>
      </c>
      <c r="D103" s="10">
        <f>SUM(D99:D102)</f>
        <v>11070</v>
      </c>
      <c r="E103" s="10">
        <f>SUM(E99:E102)</f>
        <v>10963</v>
      </c>
      <c r="F103" s="10">
        <f>SUM(F99:F102)</f>
        <v>10889</v>
      </c>
      <c r="G103" s="10">
        <f>SUM(G99:G102)</f>
        <v>10827</v>
      </c>
      <c r="H103" s="10">
        <f>G103-C103</f>
        <v>-238</v>
      </c>
      <c r="I103" s="43">
        <f>(G103-C103)/C103</f>
        <v>-2.1509263443289652E-2</v>
      </c>
    </row>
    <row r="104" spans="2:12" ht="24.95" customHeight="1" x14ac:dyDescent="0.2">
      <c r="B104" s="38" t="s">
        <v>23</v>
      </c>
      <c r="C104" s="12"/>
      <c r="D104" s="12"/>
      <c r="E104" s="12"/>
      <c r="F104" s="12"/>
      <c r="G104" s="12"/>
      <c r="H104" s="12"/>
      <c r="I104" s="44"/>
      <c r="K104" s="14"/>
      <c r="L104" s="13"/>
    </row>
    <row r="105" spans="2:12" x14ac:dyDescent="0.2">
      <c r="K105" s="30"/>
      <c r="L105" s="30"/>
    </row>
    <row r="106" spans="2:12" x14ac:dyDescent="0.2">
      <c r="B106" s="30"/>
      <c r="C106" s="45">
        <v>2017</v>
      </c>
      <c r="D106" s="45">
        <v>2018</v>
      </c>
      <c r="E106" s="45">
        <v>2019</v>
      </c>
      <c r="F106" s="45">
        <v>2020</v>
      </c>
      <c r="G106" s="69">
        <v>2021</v>
      </c>
      <c r="K106" s="30"/>
      <c r="L106" s="30"/>
    </row>
    <row r="107" spans="2:12" x14ac:dyDescent="0.2">
      <c r="B107" s="30" t="s">
        <v>43</v>
      </c>
      <c r="C107" s="14">
        <f>C99/$C$99*100</f>
        <v>100</v>
      </c>
      <c r="D107" s="14">
        <f>D99/$C$99*100</f>
        <v>96.998123827392121</v>
      </c>
      <c r="E107" s="14">
        <f>E99/$C$99*100</f>
        <v>95.121951219512198</v>
      </c>
      <c r="F107" s="14">
        <f>F99/$C$99*100</f>
        <v>91.18198874296435</v>
      </c>
      <c r="G107" s="14">
        <f>G99/$C$99*100</f>
        <v>84.803001876172615</v>
      </c>
      <c r="K107" s="30"/>
      <c r="L107" s="30"/>
    </row>
    <row r="108" spans="2:12" x14ac:dyDescent="0.2">
      <c r="B108" s="30" t="s">
        <v>44</v>
      </c>
      <c r="C108" s="14">
        <f>C100/$C$100*100</f>
        <v>100</v>
      </c>
      <c r="D108" s="14">
        <f>D100/$C$100*100</f>
        <v>96.007853403141368</v>
      </c>
      <c r="E108" s="14">
        <f>E100/$C$100*100</f>
        <v>91.492146596858632</v>
      </c>
      <c r="F108" s="14">
        <f>F100/$C$100*100</f>
        <v>86.69284467713787</v>
      </c>
      <c r="G108" s="14">
        <f>G100/$C$100*100</f>
        <v>83.355148342059337</v>
      </c>
      <c r="K108" s="30"/>
      <c r="L108" s="30"/>
    </row>
    <row r="109" spans="2:12" x14ac:dyDescent="0.2">
      <c r="B109" s="30" t="s">
        <v>45</v>
      </c>
      <c r="C109" s="14">
        <f>C101/$C$101*100</f>
        <v>100</v>
      </c>
      <c r="D109" s="14">
        <f>D101/$C$101*100</f>
        <v>103.35104209235799</v>
      </c>
      <c r="E109" s="14">
        <f>E101/$C$101*100</f>
        <v>104.6587658357172</v>
      </c>
      <c r="F109" s="14">
        <f>F101/$C$101*100</f>
        <v>107.02901512055578</v>
      </c>
      <c r="G109" s="14">
        <f>G101/$C$101*100</f>
        <v>109.76706170821413</v>
      </c>
      <c r="H109" s="14"/>
      <c r="K109" s="14"/>
      <c r="L109" s="30"/>
    </row>
    <row r="110" spans="2:12" x14ac:dyDescent="0.2">
      <c r="B110" s="30" t="s">
        <v>47</v>
      </c>
      <c r="C110" s="14">
        <f>C102/$C$102*100</f>
        <v>100</v>
      </c>
      <c r="D110" s="14">
        <f>D102/$C$102*100</f>
        <v>103.79506641366223</v>
      </c>
      <c r="E110" s="14">
        <f>E102/$C$102*100</f>
        <v>108.15939278937381</v>
      </c>
      <c r="F110" s="14">
        <f>F102/$C$102*100</f>
        <v>112.99810246679316</v>
      </c>
      <c r="G110" s="14">
        <f>G102/$C$102*100</f>
        <v>112.14421252371916</v>
      </c>
      <c r="K110" s="30"/>
      <c r="L110" s="30"/>
    </row>
    <row r="111" spans="2:12" x14ac:dyDescent="0.2">
      <c r="K111" s="30"/>
      <c r="L111" s="30"/>
    </row>
    <row r="112" spans="2:12" ht="24.95" customHeight="1" x14ac:dyDescent="0.2">
      <c r="B112" s="65" t="s">
        <v>96</v>
      </c>
      <c r="K112" s="30"/>
      <c r="L112" s="30"/>
    </row>
    <row r="113" spans="2:12" ht="25.5" x14ac:dyDescent="0.2">
      <c r="B113" s="33" t="s">
        <v>13</v>
      </c>
      <c r="C113" s="59">
        <v>2017</v>
      </c>
      <c r="D113" s="58">
        <v>2018</v>
      </c>
      <c r="E113" s="59">
        <v>2019</v>
      </c>
      <c r="F113" s="58">
        <v>2020</v>
      </c>
      <c r="G113" s="59">
        <v>2021</v>
      </c>
      <c r="H113" s="4" t="s">
        <v>62</v>
      </c>
      <c r="I113" s="4" t="s">
        <v>63</v>
      </c>
      <c r="K113" s="40"/>
      <c r="L113" s="41"/>
    </row>
    <row r="114" spans="2:12" x14ac:dyDescent="0.2">
      <c r="B114" s="30" t="s">
        <v>43</v>
      </c>
      <c r="C114" s="14">
        <f>'[1]Classe età'!C47</f>
        <v>646</v>
      </c>
      <c r="D114" s="14">
        <f>'[1]Classe età'!D47</f>
        <v>624</v>
      </c>
      <c r="E114" s="14">
        <f>'[1]Classe età'!E47</f>
        <v>606</v>
      </c>
      <c r="F114" s="14">
        <f>'[1]Classe età'!F47</f>
        <v>555</v>
      </c>
      <c r="G114" s="14">
        <f>'[1]Classe età'!G47</f>
        <v>563</v>
      </c>
      <c r="H114" s="14">
        <f>G114-C114</f>
        <v>-83</v>
      </c>
      <c r="I114" s="13">
        <f>(G114-C114)/C114</f>
        <v>-0.12848297213622292</v>
      </c>
    </row>
    <row r="115" spans="2:12" x14ac:dyDescent="0.2">
      <c r="B115" s="30" t="s">
        <v>44</v>
      </c>
      <c r="C115" s="14">
        <f>'[1]Classe età'!C48</f>
        <v>4783</v>
      </c>
      <c r="D115" s="14">
        <f>'[1]Classe età'!D48</f>
        <v>4574</v>
      </c>
      <c r="E115" s="14">
        <f>'[1]Classe età'!E48</f>
        <v>4417</v>
      </c>
      <c r="F115" s="14">
        <f>'[1]Classe età'!F48</f>
        <v>4247</v>
      </c>
      <c r="G115" s="14">
        <f>'[1]Classe età'!G48</f>
        <v>4092</v>
      </c>
      <c r="H115" s="14">
        <f>G115-C115</f>
        <v>-691</v>
      </c>
      <c r="I115" s="13">
        <f>(G115-C115)/C115</f>
        <v>-0.14446999790926196</v>
      </c>
    </row>
    <row r="116" spans="2:12" x14ac:dyDescent="0.2">
      <c r="B116" s="30" t="s">
        <v>45</v>
      </c>
      <c r="C116" s="14">
        <f>'[1]Classe età'!C49</f>
        <v>5440</v>
      </c>
      <c r="D116" s="14">
        <f>'[1]Classe età'!D49</f>
        <v>5483</v>
      </c>
      <c r="E116" s="14">
        <f>'[1]Classe età'!E49</f>
        <v>5521</v>
      </c>
      <c r="F116" s="14">
        <f>'[1]Classe età'!F49</f>
        <v>5503</v>
      </c>
      <c r="G116" s="14">
        <f>'[1]Classe età'!G49</f>
        <v>5562</v>
      </c>
      <c r="H116" s="14">
        <f>G116-C116</f>
        <v>122</v>
      </c>
      <c r="I116" s="13">
        <f>(G116-C116)/C116</f>
        <v>2.2426470588235294E-2</v>
      </c>
    </row>
    <row r="117" spans="2:12" x14ac:dyDescent="0.2">
      <c r="B117" s="30" t="s">
        <v>47</v>
      </c>
      <c r="C117" s="14">
        <f>'[1]Classe età'!C50</f>
        <v>1178</v>
      </c>
      <c r="D117" s="14">
        <f>'[1]Classe età'!D50</f>
        <v>1229</v>
      </c>
      <c r="E117" s="14">
        <f>'[1]Classe età'!E50</f>
        <v>1254</v>
      </c>
      <c r="F117" s="14">
        <f>'[1]Classe età'!F50</f>
        <v>1289</v>
      </c>
      <c r="G117" s="14">
        <f>'[1]Classe età'!G50</f>
        <v>1284</v>
      </c>
      <c r="H117" s="14">
        <f>G117-C117</f>
        <v>106</v>
      </c>
      <c r="I117" s="13">
        <f>(G117-C117)/C117</f>
        <v>8.9983022071307303E-2</v>
      </c>
    </row>
    <row r="118" spans="2:12" x14ac:dyDescent="0.2">
      <c r="B118" s="42" t="s">
        <v>16</v>
      </c>
      <c r="C118" s="10">
        <f>SUM(C114:C117)</f>
        <v>12047</v>
      </c>
      <c r="D118" s="10">
        <f>SUM(D114:D117)</f>
        <v>11910</v>
      </c>
      <c r="E118" s="10">
        <f>SUM(E114:E117)</f>
        <v>11798</v>
      </c>
      <c r="F118" s="10">
        <f>SUM(F114:F117)</f>
        <v>11594</v>
      </c>
      <c r="G118" s="10">
        <f>SUM(G114:G117)</f>
        <v>11501</v>
      </c>
      <c r="H118" s="10">
        <f>G118-C118</f>
        <v>-546</v>
      </c>
      <c r="I118" s="43">
        <f>(G118-C118)/C118</f>
        <v>-4.5322486926205698E-2</v>
      </c>
    </row>
    <row r="119" spans="2:12" ht="24.95" customHeight="1" x14ac:dyDescent="0.2">
      <c r="B119" s="38" t="s">
        <v>23</v>
      </c>
      <c r="C119" s="12"/>
      <c r="D119" s="12"/>
      <c r="E119" s="12"/>
      <c r="F119" s="12"/>
      <c r="G119" s="12"/>
      <c r="H119" s="12"/>
      <c r="I119" s="44"/>
      <c r="K119" s="14"/>
      <c r="L119" s="13"/>
    </row>
    <row r="120" spans="2:12" x14ac:dyDescent="0.2">
      <c r="K120" s="30"/>
      <c r="L120" s="30"/>
    </row>
    <row r="121" spans="2:12" x14ac:dyDescent="0.2">
      <c r="B121" s="30"/>
      <c r="C121" s="45">
        <v>2017</v>
      </c>
      <c r="D121" s="45">
        <v>2018</v>
      </c>
      <c r="E121" s="45">
        <v>2019</v>
      </c>
      <c r="F121" s="45">
        <v>2020</v>
      </c>
      <c r="G121" s="69">
        <v>2021</v>
      </c>
      <c r="K121" s="30"/>
      <c r="L121" s="30"/>
    </row>
    <row r="122" spans="2:12" x14ac:dyDescent="0.2">
      <c r="B122" s="30" t="s">
        <v>43</v>
      </c>
      <c r="C122" s="14">
        <f>C114/$C$114*100</f>
        <v>100</v>
      </c>
      <c r="D122" s="14">
        <f>D114/$C$114*100</f>
        <v>96.59442724458205</v>
      </c>
      <c r="E122" s="14">
        <f>E114/$C$114*100</f>
        <v>93.808049535603715</v>
      </c>
      <c r="F122" s="14">
        <f>F114/$C$114*100</f>
        <v>85.913312693498455</v>
      </c>
      <c r="G122" s="14">
        <f>G114/$C$114*100</f>
        <v>87.151702786377712</v>
      </c>
      <c r="K122" s="30"/>
      <c r="L122" s="30"/>
    </row>
    <row r="123" spans="2:12" x14ac:dyDescent="0.2">
      <c r="B123" s="30" t="s">
        <v>44</v>
      </c>
      <c r="C123" s="14">
        <f>C115/$C$115*100</f>
        <v>100</v>
      </c>
      <c r="D123" s="14">
        <f>D115/$C$115*100</f>
        <v>95.630357516203219</v>
      </c>
      <c r="E123" s="14">
        <f>E115/$C$115*100</f>
        <v>92.347898808279325</v>
      </c>
      <c r="F123" s="14">
        <f>F115/$C$115*100</f>
        <v>88.793644156387202</v>
      </c>
      <c r="G123" s="14">
        <f>G115/$C$115*100</f>
        <v>85.553000209073801</v>
      </c>
      <c r="K123" s="30"/>
      <c r="L123" s="30"/>
    </row>
    <row r="124" spans="2:12" x14ac:dyDescent="0.2">
      <c r="B124" s="30" t="s">
        <v>45</v>
      </c>
      <c r="C124" s="14">
        <f>C116/$C$116*100</f>
        <v>100</v>
      </c>
      <c r="D124" s="14">
        <f>D116/$C$116*100</f>
        <v>100.79044117647058</v>
      </c>
      <c r="E124" s="14">
        <f>E116/$C$116*100</f>
        <v>101.48897058823529</v>
      </c>
      <c r="F124" s="14">
        <f>F116/$C$116*100</f>
        <v>101.1580882352941</v>
      </c>
      <c r="G124" s="14">
        <f>G116/$C$116*100</f>
        <v>102.24264705882354</v>
      </c>
      <c r="K124" s="30"/>
      <c r="L124" s="30"/>
    </row>
    <row r="125" spans="2:12" x14ac:dyDescent="0.2">
      <c r="B125" s="30" t="s">
        <v>47</v>
      </c>
      <c r="C125" s="14">
        <f>C117/$C$117*100</f>
        <v>100</v>
      </c>
      <c r="D125" s="14">
        <f>D117/$C$117*100</f>
        <v>104.32937181663837</v>
      </c>
      <c r="E125" s="14">
        <f>E117/$C$117*100</f>
        <v>106.45161290322579</v>
      </c>
      <c r="F125" s="14">
        <f>F117/$C$117*100</f>
        <v>109.42275042444822</v>
      </c>
      <c r="G125" s="14">
        <f>G117/$C$117*100</f>
        <v>108.99830220713073</v>
      </c>
    </row>
  </sheetData>
  <sheetProtection sheet="1" objects="1" scenarios="1"/>
  <mergeCells count="18">
    <mergeCell ref="B2:T4"/>
    <mergeCell ref="B33:T35"/>
    <mergeCell ref="C12:L12"/>
    <mergeCell ref="E7:L7"/>
    <mergeCell ref="C7:D8"/>
    <mergeCell ref="C26:Q26"/>
    <mergeCell ref="B7:B8"/>
    <mergeCell ref="E8:F8"/>
    <mergeCell ref="G8:H8"/>
    <mergeCell ref="I8:J8"/>
    <mergeCell ref="K8:L8"/>
    <mergeCell ref="B21:B22"/>
    <mergeCell ref="C21:E22"/>
    <mergeCell ref="F21:Q21"/>
    <mergeCell ref="F22:H22"/>
    <mergeCell ref="I22:K22"/>
    <mergeCell ref="L22:N22"/>
    <mergeCell ref="O22:Q22"/>
  </mergeCells>
  <pageMargins left="0.7" right="0.7" top="0.75" bottom="0.75" header="0.3" footer="0.3"/>
  <pageSetup paperSize="9" scale="44"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B2:T69"/>
  <sheetViews>
    <sheetView zoomScaleNormal="100" workbookViewId="0">
      <selection activeCell="T12" sqref="T12"/>
    </sheetView>
  </sheetViews>
  <sheetFormatPr defaultColWidth="9" defaultRowHeight="12.75" x14ac:dyDescent="0.2"/>
  <cols>
    <col min="1" max="1" width="4.125" style="1" customWidth="1"/>
    <col min="2" max="2" width="30.5" style="1" bestFit="1" customWidth="1"/>
    <col min="3" max="21" width="8.125" style="1" customWidth="1"/>
    <col min="22" max="23" width="7.25" style="1" customWidth="1"/>
    <col min="24" max="16384" width="9" style="1"/>
  </cols>
  <sheetData>
    <row r="2" spans="2:20" ht="12.75" customHeight="1" x14ac:dyDescent="0.2">
      <c r="B2" s="87" t="s">
        <v>87</v>
      </c>
      <c r="C2" s="87"/>
      <c r="D2" s="87"/>
      <c r="E2" s="87"/>
      <c r="F2" s="87"/>
      <c r="G2" s="87"/>
      <c r="H2" s="87"/>
      <c r="I2" s="87"/>
      <c r="J2" s="87"/>
      <c r="K2" s="87"/>
      <c r="L2" s="87"/>
      <c r="M2" s="87"/>
      <c r="N2" s="87"/>
      <c r="O2" s="87"/>
      <c r="P2" s="87"/>
      <c r="Q2" s="87"/>
      <c r="R2" s="57"/>
      <c r="S2" s="57"/>
      <c r="T2" s="57"/>
    </row>
    <row r="3" spans="2:20" ht="12.75" customHeight="1" x14ac:dyDescent="0.2">
      <c r="B3" s="87"/>
      <c r="C3" s="87"/>
      <c r="D3" s="87"/>
      <c r="E3" s="87"/>
      <c r="F3" s="87"/>
      <c r="G3" s="87"/>
      <c r="H3" s="87"/>
      <c r="I3" s="87"/>
      <c r="J3" s="87"/>
      <c r="K3" s="87"/>
      <c r="L3" s="87"/>
      <c r="M3" s="87"/>
      <c r="N3" s="87"/>
      <c r="O3" s="87"/>
      <c r="P3" s="87"/>
      <c r="Q3" s="87"/>
      <c r="R3" s="57"/>
      <c r="S3" s="57"/>
      <c r="T3" s="57"/>
    </row>
    <row r="4" spans="2:20" ht="12.75" customHeight="1" x14ac:dyDescent="0.2">
      <c r="B4" s="87"/>
      <c r="C4" s="87"/>
      <c r="D4" s="87"/>
      <c r="E4" s="87"/>
      <c r="F4" s="87"/>
      <c r="G4" s="87"/>
      <c r="H4" s="87"/>
      <c r="I4" s="87"/>
      <c r="J4" s="87"/>
      <c r="K4" s="87"/>
      <c r="L4" s="87"/>
      <c r="M4" s="87"/>
      <c r="N4" s="87"/>
      <c r="O4" s="87"/>
      <c r="P4" s="87"/>
      <c r="Q4" s="87"/>
      <c r="R4" s="57"/>
      <c r="S4" s="57"/>
      <c r="T4" s="57"/>
    </row>
    <row r="5" spans="2:20" x14ac:dyDescent="0.2">
      <c r="R5" s="57"/>
      <c r="S5" s="57"/>
      <c r="T5" s="57"/>
    </row>
    <row r="6" spans="2:20" s="57" customFormat="1" ht="24.95" customHeight="1" x14ac:dyDescent="0.2">
      <c r="B6" s="110" t="s">
        <v>97</v>
      </c>
      <c r="C6" s="110"/>
      <c r="D6" s="110"/>
      <c r="E6" s="110"/>
      <c r="F6" s="110"/>
      <c r="G6" s="110"/>
      <c r="H6" s="110"/>
      <c r="I6" s="110"/>
      <c r="J6" s="110"/>
      <c r="K6" s="110"/>
      <c r="L6" s="110"/>
      <c r="M6" s="110"/>
      <c r="N6" s="110"/>
      <c r="O6" s="110"/>
      <c r="P6" s="110"/>
      <c r="Q6" s="110"/>
    </row>
    <row r="7" spans="2:20" ht="15" customHeight="1" x14ac:dyDescent="0.2">
      <c r="B7" s="98" t="s">
        <v>48</v>
      </c>
      <c r="C7" s="100" t="s">
        <v>42</v>
      </c>
      <c r="D7" s="100"/>
      <c r="E7" s="100"/>
      <c r="F7" s="102" t="s">
        <v>2</v>
      </c>
      <c r="G7" s="102"/>
      <c r="H7" s="102"/>
      <c r="I7" s="102"/>
      <c r="J7" s="102"/>
      <c r="K7" s="102"/>
      <c r="L7" s="102"/>
      <c r="M7" s="102"/>
      <c r="N7" s="102"/>
      <c r="O7" s="102"/>
      <c r="P7" s="102"/>
      <c r="Q7" s="102"/>
    </row>
    <row r="8" spans="2:20" ht="27.75" customHeight="1" x14ac:dyDescent="0.2">
      <c r="B8" s="99"/>
      <c r="C8" s="101"/>
      <c r="D8" s="101"/>
      <c r="E8" s="101"/>
      <c r="F8" s="107" t="s">
        <v>49</v>
      </c>
      <c r="G8" s="107"/>
      <c r="H8" s="107"/>
      <c r="I8" s="107" t="s">
        <v>50</v>
      </c>
      <c r="J8" s="107"/>
      <c r="K8" s="107"/>
      <c r="L8" s="107" t="s">
        <v>51</v>
      </c>
      <c r="M8" s="107"/>
      <c r="N8" s="107"/>
      <c r="O8" s="107" t="s">
        <v>0</v>
      </c>
      <c r="P8" s="107"/>
      <c r="Q8" s="107"/>
    </row>
    <row r="9" spans="2:20" ht="39" customHeight="1" x14ac:dyDescent="0.2">
      <c r="B9" s="2"/>
      <c r="C9" s="34" t="s">
        <v>71</v>
      </c>
      <c r="D9" s="35" t="s">
        <v>72</v>
      </c>
      <c r="E9" s="35" t="s">
        <v>73</v>
      </c>
      <c r="F9" s="34" t="s">
        <v>71</v>
      </c>
      <c r="G9" s="35" t="s">
        <v>72</v>
      </c>
      <c r="H9" s="35" t="s">
        <v>73</v>
      </c>
      <c r="I9" s="34" t="s">
        <v>71</v>
      </c>
      <c r="J9" s="35" t="s">
        <v>72</v>
      </c>
      <c r="K9" s="35" t="s">
        <v>73</v>
      </c>
      <c r="L9" s="34" t="s">
        <v>71</v>
      </c>
      <c r="M9" s="35" t="s">
        <v>72</v>
      </c>
      <c r="N9" s="35" t="s">
        <v>73</v>
      </c>
      <c r="O9" s="34" t="s">
        <v>71</v>
      </c>
      <c r="P9" s="35" t="s">
        <v>72</v>
      </c>
      <c r="Q9" s="35" t="s">
        <v>73</v>
      </c>
    </row>
    <row r="10" spans="2:20" x14ac:dyDescent="0.2">
      <c r="B10" s="1" t="s">
        <v>30</v>
      </c>
      <c r="C10" s="19">
        <f>[1]Delegazioni!C10</f>
        <v>9388</v>
      </c>
      <c r="D10" s="14">
        <f>[1]Delegazioni!D10</f>
        <v>-170</v>
      </c>
      <c r="E10" s="13">
        <f>[1]Delegazioni!E10</f>
        <v>-1.78E-2</v>
      </c>
      <c r="F10" s="19">
        <f>[1]Delegazioni!F10</f>
        <v>98</v>
      </c>
      <c r="G10" s="14">
        <f>[1]Delegazioni!G10</f>
        <v>0</v>
      </c>
      <c r="H10" s="13">
        <f>[1]Delegazioni!H10</f>
        <v>0</v>
      </c>
      <c r="I10" s="19">
        <f>[1]Delegazioni!I10</f>
        <v>1692</v>
      </c>
      <c r="J10" s="14">
        <f>[1]Delegazioni!J10</f>
        <v>-56</v>
      </c>
      <c r="K10" s="13">
        <f>[1]Delegazioni!K10</f>
        <v>-3.2000000000000001E-2</v>
      </c>
      <c r="L10" s="19">
        <f>[1]Delegazioni!L10</f>
        <v>7597</v>
      </c>
      <c r="M10" s="14">
        <f>[1]Delegazioni!M10</f>
        <v>-112</v>
      </c>
      <c r="N10" s="13">
        <f>[1]Delegazioni!N10</f>
        <v>-1.4500000000000001E-2</v>
      </c>
      <c r="O10" s="19">
        <f>[1]Delegazioni!O10</f>
        <v>1</v>
      </c>
      <c r="P10" s="14">
        <f>[1]Delegazioni!P10</f>
        <v>-2</v>
      </c>
      <c r="Q10" s="13">
        <f>[1]Delegazioni!Q10</f>
        <v>-2.9999999999999997E-4</v>
      </c>
    </row>
    <row r="11" spans="2:20" x14ac:dyDescent="0.2">
      <c r="B11" s="1" t="s">
        <v>31</v>
      </c>
      <c r="C11" s="19">
        <f>[1]Delegazioni!C11</f>
        <v>2135</v>
      </c>
      <c r="D11" s="14">
        <f>[1]Delegazioni!D11</f>
        <v>-27</v>
      </c>
      <c r="E11" s="13">
        <f>[1]Delegazioni!E11</f>
        <v>-1.2500000000000001E-2</v>
      </c>
      <c r="F11" s="19">
        <f>[1]Delegazioni!F11</f>
        <v>370</v>
      </c>
      <c r="G11" s="14">
        <f>[1]Delegazioni!G11</f>
        <v>1</v>
      </c>
      <c r="H11" s="13">
        <f>[1]Delegazioni!H11</f>
        <v>2.7000000000000001E-3</v>
      </c>
      <c r="I11" s="19">
        <f>[1]Delegazioni!I11</f>
        <v>671</v>
      </c>
      <c r="J11" s="14">
        <f>[1]Delegazioni!J11</f>
        <v>-20</v>
      </c>
      <c r="K11" s="13">
        <f>[1]Delegazioni!K11</f>
        <v>-2.8899999999999999E-2</v>
      </c>
      <c r="L11" s="19">
        <f>[1]Delegazioni!L11</f>
        <v>1094</v>
      </c>
      <c r="M11" s="14">
        <f>[1]Delegazioni!M11</f>
        <v>-8</v>
      </c>
      <c r="N11" s="13">
        <f>[1]Delegazioni!N11</f>
        <v>-7.3000000000000001E-3</v>
      </c>
      <c r="O11" s="19">
        <f>[1]Delegazioni!O11</f>
        <v>0</v>
      </c>
      <c r="P11" s="14">
        <f>[1]Delegazioni!P11</f>
        <v>0</v>
      </c>
      <c r="Q11" s="13">
        <f>[1]Delegazioni!Q11</f>
        <v>0</v>
      </c>
    </row>
    <row r="12" spans="2:20" x14ac:dyDescent="0.2">
      <c r="B12" s="1" t="s">
        <v>32</v>
      </c>
      <c r="C12" s="19">
        <f>[1]Delegazioni!C12</f>
        <v>1385</v>
      </c>
      <c r="D12" s="14">
        <f>[1]Delegazioni!D12</f>
        <v>-27</v>
      </c>
      <c r="E12" s="13">
        <f>[1]Delegazioni!E12</f>
        <v>-1.9099999999999999E-2</v>
      </c>
      <c r="F12" s="19">
        <f>[1]Delegazioni!F12</f>
        <v>98</v>
      </c>
      <c r="G12" s="14">
        <f>[1]Delegazioni!G12</f>
        <v>-1</v>
      </c>
      <c r="H12" s="13">
        <f>[1]Delegazioni!H12</f>
        <v>-1.01E-2</v>
      </c>
      <c r="I12" s="19">
        <f>[1]Delegazioni!I12</f>
        <v>497</v>
      </c>
      <c r="J12" s="14">
        <f>[1]Delegazioni!J12</f>
        <v>-33</v>
      </c>
      <c r="K12" s="13">
        <f>[1]Delegazioni!K12</f>
        <v>-6.2300000000000001E-2</v>
      </c>
      <c r="L12" s="19">
        <f>[1]Delegazioni!L12</f>
        <v>790</v>
      </c>
      <c r="M12" s="14">
        <f>[1]Delegazioni!M12</f>
        <v>7</v>
      </c>
      <c r="N12" s="13">
        <f>[1]Delegazioni!N12</f>
        <v>8.8999999999999999E-3</v>
      </c>
      <c r="O12" s="19">
        <f>[1]Delegazioni!O12</f>
        <v>0</v>
      </c>
      <c r="P12" s="14">
        <f>[1]Delegazioni!P12</f>
        <v>0</v>
      </c>
      <c r="Q12" s="13">
        <f>[1]Delegazioni!Q12</f>
        <v>0</v>
      </c>
    </row>
    <row r="13" spans="2:20" x14ac:dyDescent="0.2">
      <c r="B13" s="1" t="s">
        <v>33</v>
      </c>
      <c r="C13" s="19">
        <f>[1]Delegazioni!C13</f>
        <v>2758</v>
      </c>
      <c r="D13" s="14">
        <f>[1]Delegazioni!D13</f>
        <v>-37</v>
      </c>
      <c r="E13" s="13">
        <f>[1]Delegazioni!E13</f>
        <v>-1.32E-2</v>
      </c>
      <c r="F13" s="19">
        <f>[1]Delegazioni!F13</f>
        <v>218</v>
      </c>
      <c r="G13" s="14">
        <f>[1]Delegazioni!G13</f>
        <v>20</v>
      </c>
      <c r="H13" s="13">
        <f>[1]Delegazioni!H13</f>
        <v>0.10100000000000001</v>
      </c>
      <c r="I13" s="19">
        <f>[1]Delegazioni!I13</f>
        <v>1089</v>
      </c>
      <c r="J13" s="14">
        <f>[1]Delegazioni!J13</f>
        <v>-45</v>
      </c>
      <c r="K13" s="13">
        <f>[1]Delegazioni!K13</f>
        <v>-3.9699999999999999E-2</v>
      </c>
      <c r="L13" s="19">
        <f>[1]Delegazioni!L13</f>
        <v>1451</v>
      </c>
      <c r="M13" s="14">
        <f>[1]Delegazioni!M13</f>
        <v>-12</v>
      </c>
      <c r="N13" s="13">
        <f>[1]Delegazioni!N13</f>
        <v>-8.2000000000000007E-3</v>
      </c>
      <c r="O13" s="19">
        <f>[1]Delegazioni!O13</f>
        <v>0</v>
      </c>
      <c r="P13" s="14">
        <f>[1]Delegazioni!P13</f>
        <v>0</v>
      </c>
      <c r="Q13" s="13">
        <f>[1]Delegazioni!Q13</f>
        <v>0</v>
      </c>
    </row>
    <row r="14" spans="2:20" x14ac:dyDescent="0.2">
      <c r="B14" s="1" t="s">
        <v>34</v>
      </c>
      <c r="C14" s="19">
        <f>[1]Delegazioni!C14</f>
        <v>3872</v>
      </c>
      <c r="D14" s="14">
        <f>[1]Delegazioni!D14</f>
        <v>-79</v>
      </c>
      <c r="E14" s="13">
        <f>[1]Delegazioni!E14</f>
        <v>-0.02</v>
      </c>
      <c r="F14" s="19">
        <f>[1]Delegazioni!F14</f>
        <v>536</v>
      </c>
      <c r="G14" s="14">
        <f>[1]Delegazioni!G14</f>
        <v>-20</v>
      </c>
      <c r="H14" s="13">
        <f>[1]Delegazioni!H14</f>
        <v>-3.5999999999999997E-2</v>
      </c>
      <c r="I14" s="19">
        <f>[1]Delegazioni!I14</f>
        <v>1121</v>
      </c>
      <c r="J14" s="14">
        <f>[1]Delegazioni!J14</f>
        <v>-19</v>
      </c>
      <c r="K14" s="13">
        <f>[1]Delegazioni!K14</f>
        <v>-1.67E-2</v>
      </c>
      <c r="L14" s="19">
        <f>[1]Delegazioni!L14</f>
        <v>2215</v>
      </c>
      <c r="M14" s="14">
        <f>[1]Delegazioni!M14</f>
        <v>-40</v>
      </c>
      <c r="N14" s="13">
        <f>[1]Delegazioni!N14</f>
        <v>-1.77E-2</v>
      </c>
      <c r="O14" s="19">
        <f>[1]Delegazioni!O14</f>
        <v>0</v>
      </c>
      <c r="P14" s="14">
        <f>[1]Delegazioni!P14</f>
        <v>0</v>
      </c>
      <c r="Q14" s="13">
        <f>[1]Delegazioni!Q14</f>
        <v>0</v>
      </c>
    </row>
    <row r="15" spans="2:20" x14ac:dyDescent="0.2">
      <c r="B15" s="1" t="s">
        <v>35</v>
      </c>
      <c r="C15" s="19">
        <f>[1]Delegazioni!C15</f>
        <v>4741</v>
      </c>
      <c r="D15" s="14">
        <f>[1]Delegazioni!D15</f>
        <v>-57</v>
      </c>
      <c r="E15" s="13">
        <f>[1]Delegazioni!E15</f>
        <v>-1.1900000000000001E-2</v>
      </c>
      <c r="F15" s="19">
        <f>[1]Delegazioni!F15</f>
        <v>362</v>
      </c>
      <c r="G15" s="14">
        <f>[1]Delegazioni!G15</f>
        <v>-6</v>
      </c>
      <c r="H15" s="13">
        <f>[1]Delegazioni!H15</f>
        <v>-1.6299999999999999E-2</v>
      </c>
      <c r="I15" s="19">
        <f>[1]Delegazioni!I15</f>
        <v>1555</v>
      </c>
      <c r="J15" s="14">
        <f>[1]Delegazioni!J15</f>
        <v>-12</v>
      </c>
      <c r="K15" s="13">
        <f>[1]Delegazioni!K15</f>
        <v>-7.7000000000000002E-3</v>
      </c>
      <c r="L15" s="19">
        <f>[1]Delegazioni!L15</f>
        <v>2822</v>
      </c>
      <c r="M15" s="14">
        <f>[1]Delegazioni!M15</f>
        <v>-39</v>
      </c>
      <c r="N15" s="13">
        <f>[1]Delegazioni!N15</f>
        <v>-1.3599999999999999E-2</v>
      </c>
      <c r="O15" s="19">
        <f>[1]Delegazioni!O15</f>
        <v>2</v>
      </c>
      <c r="P15" s="14">
        <f>[1]Delegazioni!P15</f>
        <v>0</v>
      </c>
      <c r="Q15" s="13">
        <f>[1]Delegazioni!Q15</f>
        <v>0</v>
      </c>
    </row>
    <row r="16" spans="2:20" x14ac:dyDescent="0.2">
      <c r="B16" s="1" t="s">
        <v>5</v>
      </c>
      <c r="C16" s="19">
        <f>[1]Delegazioni!C16</f>
        <v>19486</v>
      </c>
      <c r="D16" s="14">
        <f>[1]Delegazioni!D16</f>
        <v>-92</v>
      </c>
      <c r="E16" s="13">
        <f>[1]Delegazioni!E16</f>
        <v>-4.7000000000000002E-3</v>
      </c>
      <c r="F16" s="19">
        <f>[1]Delegazioni!F16</f>
        <v>1504</v>
      </c>
      <c r="G16" s="14">
        <f>[1]Delegazioni!G16</f>
        <v>15</v>
      </c>
      <c r="H16" s="13">
        <f>[1]Delegazioni!H16</f>
        <v>1.01E-2</v>
      </c>
      <c r="I16" s="19">
        <f>[1]Delegazioni!I16</f>
        <v>4962</v>
      </c>
      <c r="J16" s="14">
        <f>[1]Delegazioni!J16</f>
        <v>-21</v>
      </c>
      <c r="K16" s="13">
        <f>[1]Delegazioni!K16</f>
        <v>-4.1999999999999997E-3</v>
      </c>
      <c r="L16" s="19">
        <f>[1]Delegazioni!L16</f>
        <v>13019</v>
      </c>
      <c r="M16" s="14">
        <f>[1]Delegazioni!M16</f>
        <v>-85</v>
      </c>
      <c r="N16" s="13">
        <f>[1]Delegazioni!N16</f>
        <v>-6.4999999999999997E-3</v>
      </c>
      <c r="O16" s="19">
        <f>[1]Delegazioni!O16</f>
        <v>1</v>
      </c>
      <c r="P16" s="14">
        <f>[1]Delegazioni!P16</f>
        <v>-1</v>
      </c>
      <c r="Q16" s="13">
        <f>[1]Delegazioni!Q16</f>
        <v>-1E-4</v>
      </c>
    </row>
    <row r="17" spans="2:17" x14ac:dyDescent="0.2">
      <c r="B17" s="1" t="s">
        <v>19</v>
      </c>
      <c r="C17" s="19">
        <f>[1]Delegazioni!C17</f>
        <v>6415</v>
      </c>
      <c r="D17" s="14">
        <f>[1]Delegazioni!D17</f>
        <v>-46</v>
      </c>
      <c r="E17" s="13">
        <f>[1]Delegazioni!E17</f>
        <v>-7.1000000000000004E-3</v>
      </c>
      <c r="F17" s="19">
        <f>[1]Delegazioni!F17</f>
        <v>504</v>
      </c>
      <c r="G17" s="14">
        <f>[1]Delegazioni!G17</f>
        <v>-12</v>
      </c>
      <c r="H17" s="13">
        <f>[1]Delegazioni!H17</f>
        <v>-2.3300000000000001E-2</v>
      </c>
      <c r="I17" s="19">
        <f>[1]Delegazioni!I17</f>
        <v>2004</v>
      </c>
      <c r="J17" s="14">
        <f>[1]Delegazioni!J17</f>
        <v>-18</v>
      </c>
      <c r="K17" s="13">
        <f>[1]Delegazioni!K17</f>
        <v>-8.8999999999999999E-3</v>
      </c>
      <c r="L17" s="19">
        <f>[1]Delegazioni!L17</f>
        <v>3907</v>
      </c>
      <c r="M17" s="14">
        <f>[1]Delegazioni!M17</f>
        <v>-15</v>
      </c>
      <c r="N17" s="13">
        <f>[1]Delegazioni!N17</f>
        <v>-3.8E-3</v>
      </c>
      <c r="O17" s="19">
        <f>[1]Delegazioni!O17</f>
        <v>0</v>
      </c>
      <c r="P17" s="14">
        <f>[1]Delegazioni!P17</f>
        <v>-1</v>
      </c>
      <c r="Q17" s="13">
        <f>[1]Delegazioni!Q17</f>
        <v>-2.9999999999999997E-4</v>
      </c>
    </row>
    <row r="18" spans="2:17" x14ac:dyDescent="0.2">
      <c r="B18" s="1" t="s">
        <v>9</v>
      </c>
      <c r="C18" s="19">
        <f>[1]Delegazioni!C18</f>
        <v>2508</v>
      </c>
      <c r="D18" s="14">
        <f>[1]Delegazioni!D18</f>
        <v>-33</v>
      </c>
      <c r="E18" s="13">
        <f>[1]Delegazioni!E18</f>
        <v>-1.2999999999999999E-2</v>
      </c>
      <c r="F18" s="19">
        <f>[1]Delegazioni!F18</f>
        <v>137</v>
      </c>
      <c r="G18" s="14">
        <f>[1]Delegazioni!G18</f>
        <v>2</v>
      </c>
      <c r="H18" s="13">
        <f>[1]Delegazioni!H18</f>
        <v>1.4800000000000001E-2</v>
      </c>
      <c r="I18" s="19">
        <f>[1]Delegazioni!I18</f>
        <v>910</v>
      </c>
      <c r="J18" s="14">
        <f>[1]Delegazioni!J18</f>
        <v>-32</v>
      </c>
      <c r="K18" s="13">
        <f>[1]Delegazioni!K18</f>
        <v>-3.4000000000000002E-2</v>
      </c>
      <c r="L18" s="19">
        <f>[1]Delegazioni!L18</f>
        <v>1461</v>
      </c>
      <c r="M18" s="14">
        <f>[1]Delegazioni!M18</f>
        <v>-3</v>
      </c>
      <c r="N18" s="13">
        <f>[1]Delegazioni!N18</f>
        <v>-2E-3</v>
      </c>
      <c r="O18" s="19">
        <f>[1]Delegazioni!O18</f>
        <v>0</v>
      </c>
      <c r="P18" s="14">
        <f>[1]Delegazioni!P18</f>
        <v>0</v>
      </c>
      <c r="Q18" s="13">
        <f>[1]Delegazioni!Q18</f>
        <v>0</v>
      </c>
    </row>
    <row r="19" spans="2:17" x14ac:dyDescent="0.2">
      <c r="B19" s="1" t="s">
        <v>20</v>
      </c>
      <c r="C19" s="19">
        <f>[1]Delegazioni!C19</f>
        <v>12147</v>
      </c>
      <c r="D19" s="14">
        <f>[1]Delegazioni!D19</f>
        <v>-67</v>
      </c>
      <c r="E19" s="13">
        <f>[1]Delegazioni!E19</f>
        <v>-5.4999999999999997E-3</v>
      </c>
      <c r="F19" s="19">
        <f>[1]Delegazioni!F19</f>
        <v>293</v>
      </c>
      <c r="G19" s="14">
        <f>[1]Delegazioni!G19</f>
        <v>-1</v>
      </c>
      <c r="H19" s="13">
        <f>[1]Delegazioni!H19</f>
        <v>-3.3999999999999998E-3</v>
      </c>
      <c r="I19" s="19">
        <f>[1]Delegazioni!I19</f>
        <v>3188</v>
      </c>
      <c r="J19" s="14">
        <f>[1]Delegazioni!J19</f>
        <v>-23</v>
      </c>
      <c r="K19" s="13">
        <f>[1]Delegazioni!K19</f>
        <v>-7.1999999999999998E-3</v>
      </c>
      <c r="L19" s="19">
        <f>[1]Delegazioni!L19</f>
        <v>8664</v>
      </c>
      <c r="M19" s="14">
        <f>[1]Delegazioni!M19</f>
        <v>-44</v>
      </c>
      <c r="N19" s="13">
        <f>[1]Delegazioni!N19</f>
        <v>-5.1000000000000004E-3</v>
      </c>
      <c r="O19" s="19">
        <f>[1]Delegazioni!O19</f>
        <v>2</v>
      </c>
      <c r="P19" s="14">
        <f>[1]Delegazioni!P19</f>
        <v>1</v>
      </c>
      <c r="Q19" s="13">
        <f>[1]Delegazioni!Q19</f>
        <v>1E-4</v>
      </c>
    </row>
    <row r="20" spans="2:17" x14ac:dyDescent="0.2">
      <c r="B20" s="1" t="s">
        <v>0</v>
      </c>
      <c r="C20" s="19">
        <f>[1]Delegazioni!C20</f>
        <v>15283</v>
      </c>
      <c r="D20" s="14">
        <f>[1]Delegazioni!D20</f>
        <v>57</v>
      </c>
      <c r="E20" s="13">
        <f>[1]Delegazioni!E20</f>
        <v>3.7000000000000002E-3</v>
      </c>
      <c r="F20" s="19">
        <f>[1]Delegazioni!F20</f>
        <v>1217</v>
      </c>
      <c r="G20" s="14">
        <f>[1]Delegazioni!G20</f>
        <v>13</v>
      </c>
      <c r="H20" s="13">
        <f>[1]Delegazioni!H20</f>
        <v>1.0800000000000001E-2</v>
      </c>
      <c r="I20" s="19">
        <f>[1]Delegazioni!I20</f>
        <v>5450</v>
      </c>
      <c r="J20" s="14">
        <f>[1]Delegazioni!J20</f>
        <v>36</v>
      </c>
      <c r="K20" s="13">
        <f>[1]Delegazioni!K20</f>
        <v>6.6E-3</v>
      </c>
      <c r="L20" s="19">
        <f>[1]Delegazioni!L20</f>
        <v>8611</v>
      </c>
      <c r="M20" s="14">
        <f>[1]Delegazioni!M20</f>
        <v>7</v>
      </c>
      <c r="N20" s="13">
        <f>[1]Delegazioni!N20</f>
        <v>8.0000000000000004E-4</v>
      </c>
      <c r="O20" s="19">
        <f>[1]Delegazioni!O20</f>
        <v>5</v>
      </c>
      <c r="P20" s="14">
        <f>[1]Delegazioni!P20</f>
        <v>1</v>
      </c>
      <c r="Q20" s="13">
        <f>[1]Delegazioni!Q20</f>
        <v>1E-4</v>
      </c>
    </row>
    <row r="21" spans="2:17" x14ac:dyDescent="0.2">
      <c r="B21" s="1" t="s">
        <v>7</v>
      </c>
      <c r="C21" s="19">
        <f>[1]Delegazioni!C21</f>
        <v>6633</v>
      </c>
      <c r="D21" s="14">
        <f>[1]Delegazioni!D21</f>
        <v>-33</v>
      </c>
      <c r="E21" s="13">
        <f>[1]Delegazioni!E21</f>
        <v>-5.0000000000000001E-3</v>
      </c>
      <c r="F21" s="19">
        <f>[1]Delegazioni!F21</f>
        <v>507</v>
      </c>
      <c r="G21" s="14">
        <f>[1]Delegazioni!G21</f>
        <v>-5</v>
      </c>
      <c r="H21" s="13">
        <f>[1]Delegazioni!H21</f>
        <v>-9.7999999999999997E-3</v>
      </c>
      <c r="I21" s="19">
        <f>[1]Delegazioni!I21</f>
        <v>1488</v>
      </c>
      <c r="J21" s="14">
        <f>[1]Delegazioni!J21</f>
        <v>22</v>
      </c>
      <c r="K21" s="13">
        <f>[1]Delegazioni!K21</f>
        <v>1.4999999999999999E-2</v>
      </c>
      <c r="L21" s="19">
        <f>[1]Delegazioni!L21</f>
        <v>4635</v>
      </c>
      <c r="M21" s="14">
        <f>[1]Delegazioni!M21</f>
        <v>-50</v>
      </c>
      <c r="N21" s="13">
        <f>[1]Delegazioni!N21</f>
        <v>-1.0699999999999999E-2</v>
      </c>
      <c r="O21" s="19">
        <f>[1]Delegazioni!O21</f>
        <v>3</v>
      </c>
      <c r="P21" s="14">
        <f>[1]Delegazioni!P21</f>
        <v>0</v>
      </c>
      <c r="Q21" s="13">
        <f>[1]Delegazioni!Q21</f>
        <v>0</v>
      </c>
    </row>
    <row r="22" spans="2:17" x14ac:dyDescent="0.2">
      <c r="B22" s="1" t="s">
        <v>21</v>
      </c>
      <c r="C22" s="19">
        <f>[1]Delegazioni!C22</f>
        <v>6412</v>
      </c>
      <c r="D22" s="14">
        <f>[1]Delegazioni!D22</f>
        <v>-66</v>
      </c>
      <c r="E22" s="13">
        <f>[1]Delegazioni!E22</f>
        <v>-1.0200000000000001E-2</v>
      </c>
      <c r="F22" s="19">
        <f>[1]Delegazioni!F22</f>
        <v>602</v>
      </c>
      <c r="G22" s="14">
        <f>[1]Delegazioni!G22</f>
        <v>7</v>
      </c>
      <c r="H22" s="13">
        <f>[1]Delegazioni!H22</f>
        <v>1.18E-2</v>
      </c>
      <c r="I22" s="19">
        <f>[1]Delegazioni!I22</f>
        <v>2271</v>
      </c>
      <c r="J22" s="14">
        <f>[1]Delegazioni!J22</f>
        <v>-63</v>
      </c>
      <c r="K22" s="13">
        <f>[1]Delegazioni!K22</f>
        <v>-2.7E-2</v>
      </c>
      <c r="L22" s="19">
        <f>[1]Delegazioni!L22</f>
        <v>3537</v>
      </c>
      <c r="M22" s="14">
        <f>[1]Delegazioni!M22</f>
        <v>-12</v>
      </c>
      <c r="N22" s="13">
        <f>[1]Delegazioni!N22</f>
        <v>-3.3999999999999998E-3</v>
      </c>
      <c r="O22" s="19">
        <f>[1]Delegazioni!O22</f>
        <v>2</v>
      </c>
      <c r="P22" s="14">
        <f>[1]Delegazioni!P22</f>
        <v>2</v>
      </c>
      <c r="Q22" s="13">
        <f>[1]Delegazioni!Q22</f>
        <v>5.9999999999999995E-4</v>
      </c>
    </row>
    <row r="23" spans="2:17" x14ac:dyDescent="0.2">
      <c r="B23" s="1" t="s">
        <v>18</v>
      </c>
      <c r="C23" s="19">
        <f>[1]Delegazioni!C23</f>
        <v>6802</v>
      </c>
      <c r="D23" s="14">
        <f>[1]Delegazioni!D23</f>
        <v>-65</v>
      </c>
      <c r="E23" s="13">
        <f>[1]Delegazioni!E23</f>
        <v>-9.4999999999999998E-3</v>
      </c>
      <c r="F23" s="19">
        <f>[1]Delegazioni!F23</f>
        <v>1638</v>
      </c>
      <c r="G23" s="14">
        <f>[1]Delegazioni!G23</f>
        <v>-34</v>
      </c>
      <c r="H23" s="13">
        <f>[1]Delegazioni!H23</f>
        <v>-2.0299999999999999E-2</v>
      </c>
      <c r="I23" s="19">
        <f>[1]Delegazioni!I23</f>
        <v>1835</v>
      </c>
      <c r="J23" s="14">
        <f>[1]Delegazioni!J23</f>
        <v>1</v>
      </c>
      <c r="K23" s="13">
        <f>[1]Delegazioni!K23</f>
        <v>5.0000000000000001E-4</v>
      </c>
      <c r="L23" s="19">
        <f>[1]Delegazioni!L23</f>
        <v>3329</v>
      </c>
      <c r="M23" s="14">
        <f>[1]Delegazioni!M23</f>
        <v>-31</v>
      </c>
      <c r="N23" s="13">
        <f>[1]Delegazioni!N23</f>
        <v>-9.1999999999999998E-3</v>
      </c>
      <c r="O23" s="19">
        <f>[1]Delegazioni!O23</f>
        <v>0</v>
      </c>
      <c r="P23" s="14">
        <f>[1]Delegazioni!P23</f>
        <v>-1</v>
      </c>
      <c r="Q23" s="13">
        <f>[1]Delegazioni!Q23</f>
        <v>-2.9999999999999997E-4</v>
      </c>
    </row>
    <row r="24" spans="2:17" s="64" customFormat="1" ht="21" customHeight="1" x14ac:dyDescent="0.2">
      <c r="B24" s="20" t="s">
        <v>41</v>
      </c>
      <c r="C24" s="19">
        <f>Macrosettori!C25</f>
        <v>99965</v>
      </c>
      <c r="D24" s="14">
        <f>Macrosettori!D25</f>
        <v>-742</v>
      </c>
      <c r="E24" s="13">
        <f>Macrosettori!E25</f>
        <v>-7.367908884188785E-3</v>
      </c>
      <c r="F24" s="19">
        <f>Macrosettori!F25</f>
        <v>8084</v>
      </c>
      <c r="G24" s="14">
        <f>Macrosettori!G25</f>
        <v>-21</v>
      </c>
      <c r="H24" s="13">
        <f>Macrosettori!H25</f>
        <v>-2.5909932140653919E-3</v>
      </c>
      <c r="I24" s="19">
        <f>Macrosettori!I25</f>
        <v>28733</v>
      </c>
      <c r="J24" s="14">
        <f>Macrosettori!J25</f>
        <v>-283</v>
      </c>
      <c r="K24" s="13">
        <f>Macrosettori!K25</f>
        <v>-9.7532395919492695E-3</v>
      </c>
      <c r="L24" s="19">
        <f>Macrosettori!L25</f>
        <v>63132</v>
      </c>
      <c r="M24" s="14">
        <f>Macrosettori!M25</f>
        <v>-437</v>
      </c>
      <c r="N24" s="13">
        <f>Macrosettori!N25</f>
        <v>-6.8744199216599286E-3</v>
      </c>
      <c r="O24" s="19">
        <f>Macrosettori!O25</f>
        <v>16</v>
      </c>
      <c r="P24" s="14">
        <f>Macrosettori!P25</f>
        <v>-1</v>
      </c>
      <c r="Q24" s="13">
        <f>Macrosettori!Q25</f>
        <v>-5.8823529411764705E-2</v>
      </c>
    </row>
    <row r="25" spans="2:17" ht="24.95" customHeight="1" x14ac:dyDescent="0.2">
      <c r="B25" s="88" t="s">
        <v>23</v>
      </c>
      <c r="C25" s="88"/>
      <c r="D25" s="88"/>
      <c r="E25" s="88"/>
      <c r="F25" s="88"/>
      <c r="G25" s="88"/>
      <c r="H25" s="88"/>
      <c r="I25" s="88"/>
      <c r="J25" s="88"/>
      <c r="K25" s="88"/>
      <c r="L25" s="88"/>
      <c r="M25" s="88"/>
      <c r="N25" s="88"/>
      <c r="O25" s="88"/>
      <c r="P25" s="88"/>
      <c r="Q25" s="88"/>
    </row>
    <row r="28" spans="2:17" s="57" customFormat="1" ht="24.95" customHeight="1" x14ac:dyDescent="0.2">
      <c r="B28" s="110" t="s">
        <v>98</v>
      </c>
      <c r="C28" s="110"/>
      <c r="D28" s="110"/>
      <c r="E28" s="110"/>
      <c r="F28" s="110"/>
      <c r="G28" s="110"/>
      <c r="H28" s="110"/>
      <c r="I28" s="110"/>
      <c r="J28" s="110"/>
      <c r="K28" s="110"/>
      <c r="L28" s="110"/>
      <c r="M28" s="110"/>
      <c r="N28" s="110"/>
      <c r="O28" s="110"/>
      <c r="P28" s="110"/>
      <c r="Q28" s="110"/>
    </row>
    <row r="29" spans="2:17" ht="15" customHeight="1" x14ac:dyDescent="0.2">
      <c r="B29" s="98" t="s">
        <v>22</v>
      </c>
      <c r="C29" s="100" t="s">
        <v>42</v>
      </c>
      <c r="D29" s="100"/>
      <c r="E29" s="100"/>
      <c r="F29" s="102" t="s">
        <v>2</v>
      </c>
      <c r="G29" s="102"/>
      <c r="H29" s="102"/>
      <c r="I29" s="102"/>
      <c r="J29" s="102"/>
      <c r="K29" s="102"/>
      <c r="L29" s="102"/>
      <c r="M29" s="102"/>
      <c r="N29" s="102"/>
      <c r="O29" s="30"/>
      <c r="P29" s="30"/>
      <c r="Q29" s="30"/>
    </row>
    <row r="30" spans="2:17" ht="27.75" customHeight="1" x14ac:dyDescent="0.2">
      <c r="B30" s="99"/>
      <c r="C30" s="101"/>
      <c r="D30" s="101"/>
      <c r="E30" s="101"/>
      <c r="F30" s="111" t="s">
        <v>53</v>
      </c>
      <c r="G30" s="111"/>
      <c r="H30" s="111"/>
      <c r="I30" s="112" t="s">
        <v>54</v>
      </c>
      <c r="J30" s="112"/>
      <c r="K30" s="112"/>
      <c r="L30" s="112" t="s">
        <v>51</v>
      </c>
      <c r="M30" s="112"/>
      <c r="N30" s="112"/>
      <c r="O30" s="96"/>
      <c r="P30" s="96"/>
      <c r="Q30" s="96"/>
    </row>
    <row r="31" spans="2:17" ht="39" customHeight="1" x14ac:dyDescent="0.2">
      <c r="B31" s="2"/>
      <c r="C31" s="34" t="s">
        <v>71</v>
      </c>
      <c r="D31" s="35" t="s">
        <v>72</v>
      </c>
      <c r="E31" s="35" t="s">
        <v>73</v>
      </c>
      <c r="F31" s="34" t="s">
        <v>71</v>
      </c>
      <c r="G31" s="35" t="s">
        <v>72</v>
      </c>
      <c r="H31" s="35" t="s">
        <v>73</v>
      </c>
      <c r="I31" s="34" t="s">
        <v>71</v>
      </c>
      <c r="J31" s="35" t="s">
        <v>72</v>
      </c>
      <c r="K31" s="35" t="s">
        <v>73</v>
      </c>
      <c r="L31" s="34" t="s">
        <v>71</v>
      </c>
      <c r="M31" s="35" t="s">
        <v>72</v>
      </c>
      <c r="N31" s="35" t="s">
        <v>73</v>
      </c>
      <c r="O31" s="47"/>
      <c r="P31" s="48"/>
      <c r="Q31" s="48"/>
    </row>
    <row r="32" spans="2:17" x14ac:dyDescent="0.2">
      <c r="B32" s="1" t="s">
        <v>30</v>
      </c>
      <c r="C32" s="19">
        <f>[1]Delegazioni!C32</f>
        <v>7597</v>
      </c>
      <c r="D32" s="14">
        <f>[1]Delegazioni!D32</f>
        <v>-112</v>
      </c>
      <c r="E32" s="13">
        <f>[1]Delegazioni!E32</f>
        <v>-1.4500000000000001E-2</v>
      </c>
      <c r="F32" s="19">
        <f>[1]Delegazioni!F32</f>
        <v>1845</v>
      </c>
      <c r="G32" s="14">
        <f>[1]Delegazioni!G32</f>
        <v>-44</v>
      </c>
      <c r="H32" s="13">
        <f>[1]Delegazioni!H32</f>
        <v>-2.3300000000000001E-2</v>
      </c>
      <c r="I32" s="19">
        <f>[1]Delegazioni!I32</f>
        <v>729</v>
      </c>
      <c r="J32" s="14">
        <f>[1]Delegazioni!J32</f>
        <v>-8</v>
      </c>
      <c r="K32" s="13">
        <f>[1]Delegazioni!K32</f>
        <v>-1.09E-2</v>
      </c>
      <c r="L32" s="19">
        <f>[1]Delegazioni!L32</f>
        <v>5023</v>
      </c>
      <c r="M32" s="14">
        <f>[1]Delegazioni!M32</f>
        <v>-60</v>
      </c>
      <c r="N32" s="13">
        <f>[1]Delegazioni!N32</f>
        <v>-1.18E-2</v>
      </c>
      <c r="O32" s="50"/>
      <c r="P32" s="54"/>
      <c r="Q32" s="51"/>
    </row>
    <row r="33" spans="2:17" x14ac:dyDescent="0.2">
      <c r="B33" s="1" t="s">
        <v>31</v>
      </c>
      <c r="C33" s="19">
        <f>[1]Delegazioni!C33</f>
        <v>1094</v>
      </c>
      <c r="D33" s="14">
        <f>[1]Delegazioni!D33</f>
        <v>-8</v>
      </c>
      <c r="E33" s="13">
        <f>[1]Delegazioni!E33</f>
        <v>-7.3000000000000001E-3</v>
      </c>
      <c r="F33" s="19">
        <f>[1]Delegazioni!F33</f>
        <v>373</v>
      </c>
      <c r="G33" s="14">
        <f>[1]Delegazioni!G33</f>
        <v>-22</v>
      </c>
      <c r="H33" s="13">
        <f>[1]Delegazioni!H33</f>
        <v>-5.57E-2</v>
      </c>
      <c r="I33" s="19">
        <f>[1]Delegazioni!I33</f>
        <v>171</v>
      </c>
      <c r="J33" s="14">
        <f>[1]Delegazioni!J33</f>
        <v>6</v>
      </c>
      <c r="K33" s="13">
        <f>[1]Delegazioni!K33</f>
        <v>3.6400000000000002E-2</v>
      </c>
      <c r="L33" s="19">
        <f>[1]Delegazioni!L33</f>
        <v>550</v>
      </c>
      <c r="M33" s="14">
        <f>[1]Delegazioni!M33</f>
        <v>8</v>
      </c>
      <c r="N33" s="13">
        <f>[1]Delegazioni!N33</f>
        <v>1.4800000000000001E-2</v>
      </c>
      <c r="O33" s="50"/>
      <c r="P33" s="54"/>
      <c r="Q33" s="51"/>
    </row>
    <row r="34" spans="2:17" x14ac:dyDescent="0.2">
      <c r="B34" s="1" t="s">
        <v>32</v>
      </c>
      <c r="C34" s="19">
        <f>[1]Delegazioni!C34</f>
        <v>790</v>
      </c>
      <c r="D34" s="14">
        <f>[1]Delegazioni!D34</f>
        <v>7</v>
      </c>
      <c r="E34" s="13">
        <f>[1]Delegazioni!E34</f>
        <v>8.8999999999999999E-3</v>
      </c>
      <c r="F34" s="19">
        <f>[1]Delegazioni!F34</f>
        <v>317</v>
      </c>
      <c r="G34" s="14">
        <f>[1]Delegazioni!G34</f>
        <v>3</v>
      </c>
      <c r="H34" s="13">
        <f>[1]Delegazioni!H34</f>
        <v>9.5999999999999992E-3</v>
      </c>
      <c r="I34" s="19">
        <f>[1]Delegazioni!I34</f>
        <v>108</v>
      </c>
      <c r="J34" s="14">
        <f>[1]Delegazioni!J34</f>
        <v>3</v>
      </c>
      <c r="K34" s="13">
        <f>[1]Delegazioni!K34</f>
        <v>2.86E-2</v>
      </c>
      <c r="L34" s="19">
        <f>[1]Delegazioni!L34</f>
        <v>365</v>
      </c>
      <c r="M34" s="14">
        <f>[1]Delegazioni!M34</f>
        <v>1</v>
      </c>
      <c r="N34" s="13">
        <f>[1]Delegazioni!N34</f>
        <v>2.7000000000000001E-3</v>
      </c>
      <c r="O34" s="50"/>
      <c r="P34" s="54"/>
      <c r="Q34" s="51"/>
    </row>
    <row r="35" spans="2:17" x14ac:dyDescent="0.2">
      <c r="B35" s="1" t="s">
        <v>33</v>
      </c>
      <c r="C35" s="19">
        <f>[1]Delegazioni!C35</f>
        <v>1451</v>
      </c>
      <c r="D35" s="14">
        <f>[1]Delegazioni!D35</f>
        <v>-12</v>
      </c>
      <c r="E35" s="13">
        <f>[1]Delegazioni!E35</f>
        <v>-8.2000000000000007E-3</v>
      </c>
      <c r="F35" s="19">
        <f>[1]Delegazioni!F35</f>
        <v>503</v>
      </c>
      <c r="G35" s="14">
        <f>[1]Delegazioni!G35</f>
        <v>-12</v>
      </c>
      <c r="H35" s="13">
        <f>[1]Delegazioni!H35</f>
        <v>-2.3300000000000001E-2</v>
      </c>
      <c r="I35" s="19">
        <f>[1]Delegazioni!I35</f>
        <v>223</v>
      </c>
      <c r="J35" s="14">
        <f>[1]Delegazioni!J35</f>
        <v>-3</v>
      </c>
      <c r="K35" s="13">
        <f>[1]Delegazioni!K35</f>
        <v>-1.3299999999999999E-2</v>
      </c>
      <c r="L35" s="19">
        <f>[1]Delegazioni!L35</f>
        <v>725</v>
      </c>
      <c r="M35" s="14">
        <f>[1]Delegazioni!M35</f>
        <v>3</v>
      </c>
      <c r="N35" s="13">
        <f>[1]Delegazioni!N35</f>
        <v>4.1999999999999997E-3</v>
      </c>
      <c r="O35" s="50"/>
      <c r="P35" s="54"/>
      <c r="Q35" s="51"/>
    </row>
    <row r="36" spans="2:17" x14ac:dyDescent="0.2">
      <c r="B36" s="1" t="s">
        <v>34</v>
      </c>
      <c r="C36" s="19">
        <f>[1]Delegazioni!C36</f>
        <v>2215</v>
      </c>
      <c r="D36" s="14">
        <f>[1]Delegazioni!D36</f>
        <v>-40</v>
      </c>
      <c r="E36" s="13">
        <f>[1]Delegazioni!E36</f>
        <v>-1.77E-2</v>
      </c>
      <c r="F36" s="19">
        <f>[1]Delegazioni!F36</f>
        <v>934</v>
      </c>
      <c r="G36" s="14">
        <f>[1]Delegazioni!G36</f>
        <v>-16</v>
      </c>
      <c r="H36" s="13">
        <f>[1]Delegazioni!H36</f>
        <v>-1.6799999999999999E-2</v>
      </c>
      <c r="I36" s="19">
        <f>[1]Delegazioni!I36</f>
        <v>265</v>
      </c>
      <c r="J36" s="14">
        <f>[1]Delegazioni!J36</f>
        <v>-5</v>
      </c>
      <c r="K36" s="13">
        <f>[1]Delegazioni!K36</f>
        <v>-1.8499999999999999E-2</v>
      </c>
      <c r="L36" s="19">
        <f>[1]Delegazioni!L36</f>
        <v>1016</v>
      </c>
      <c r="M36" s="14">
        <f>[1]Delegazioni!M36</f>
        <v>-19</v>
      </c>
      <c r="N36" s="13">
        <f>[1]Delegazioni!N36</f>
        <v>-1.84E-2</v>
      </c>
      <c r="O36" s="50"/>
      <c r="P36" s="54"/>
      <c r="Q36" s="51"/>
    </row>
    <row r="37" spans="2:17" x14ac:dyDescent="0.2">
      <c r="B37" s="1" t="s">
        <v>35</v>
      </c>
      <c r="C37" s="19">
        <f>[1]Delegazioni!C37</f>
        <v>2822</v>
      </c>
      <c r="D37" s="14">
        <f>[1]Delegazioni!D37</f>
        <v>-39</v>
      </c>
      <c r="E37" s="13">
        <f>[1]Delegazioni!E37</f>
        <v>-1.3599999999999999E-2</v>
      </c>
      <c r="F37" s="19">
        <f>[1]Delegazioni!F37</f>
        <v>1016</v>
      </c>
      <c r="G37" s="14">
        <f>[1]Delegazioni!G37</f>
        <v>-2</v>
      </c>
      <c r="H37" s="13">
        <f>[1]Delegazioni!H37</f>
        <v>-2E-3</v>
      </c>
      <c r="I37" s="19">
        <f>[1]Delegazioni!I37</f>
        <v>364</v>
      </c>
      <c r="J37" s="14">
        <f>[1]Delegazioni!J37</f>
        <v>-12</v>
      </c>
      <c r="K37" s="13">
        <f>[1]Delegazioni!K37</f>
        <v>-3.1899999999999998E-2</v>
      </c>
      <c r="L37" s="19">
        <f>[1]Delegazioni!L37</f>
        <v>1442</v>
      </c>
      <c r="M37" s="14">
        <f>[1]Delegazioni!M37</f>
        <v>-25</v>
      </c>
      <c r="N37" s="13">
        <f>[1]Delegazioni!N37</f>
        <v>-1.7000000000000001E-2</v>
      </c>
      <c r="O37" s="50"/>
      <c r="P37" s="54"/>
      <c r="Q37" s="51"/>
    </row>
    <row r="38" spans="2:17" x14ac:dyDescent="0.2">
      <c r="B38" s="1" t="s">
        <v>5</v>
      </c>
      <c r="C38" s="19">
        <f>[1]Delegazioni!C38</f>
        <v>13019</v>
      </c>
      <c r="D38" s="14">
        <f>[1]Delegazioni!D38</f>
        <v>-85</v>
      </c>
      <c r="E38" s="13">
        <f>[1]Delegazioni!E38</f>
        <v>-6.4999999999999997E-3</v>
      </c>
      <c r="F38" s="19">
        <f>[1]Delegazioni!F38</f>
        <v>4203</v>
      </c>
      <c r="G38" s="14">
        <f>[1]Delegazioni!G38</f>
        <v>-62</v>
      </c>
      <c r="H38" s="13">
        <f>[1]Delegazioni!H38</f>
        <v>-1.4500000000000001E-2</v>
      </c>
      <c r="I38" s="19">
        <f>[1]Delegazioni!I38</f>
        <v>1778</v>
      </c>
      <c r="J38" s="14">
        <f>[1]Delegazioni!J38</f>
        <v>-31</v>
      </c>
      <c r="K38" s="13">
        <f>[1]Delegazioni!K38</f>
        <v>-1.7100000000000001E-2</v>
      </c>
      <c r="L38" s="19">
        <f>[1]Delegazioni!L38</f>
        <v>7038</v>
      </c>
      <c r="M38" s="14">
        <f>[1]Delegazioni!M38</f>
        <v>8</v>
      </c>
      <c r="N38" s="13">
        <f>[1]Delegazioni!N38</f>
        <v>1.1000000000000001E-3</v>
      </c>
      <c r="O38" s="50"/>
      <c r="P38" s="54"/>
      <c r="Q38" s="51"/>
    </row>
    <row r="39" spans="2:17" x14ac:dyDescent="0.2">
      <c r="B39" s="1" t="s">
        <v>19</v>
      </c>
      <c r="C39" s="19">
        <f>[1]Delegazioni!C39</f>
        <v>3907</v>
      </c>
      <c r="D39" s="14">
        <f>[1]Delegazioni!D39</f>
        <v>-15</v>
      </c>
      <c r="E39" s="13">
        <f>[1]Delegazioni!E39</f>
        <v>-3.8E-3</v>
      </c>
      <c r="F39" s="19">
        <f>[1]Delegazioni!F39</f>
        <v>1386</v>
      </c>
      <c r="G39" s="14">
        <f>[1]Delegazioni!G39</f>
        <v>-46</v>
      </c>
      <c r="H39" s="13">
        <f>[1]Delegazioni!H39</f>
        <v>-3.2099999999999997E-2</v>
      </c>
      <c r="I39" s="19">
        <f>[1]Delegazioni!I39</f>
        <v>947</v>
      </c>
      <c r="J39" s="14">
        <f>[1]Delegazioni!J39</f>
        <v>-17</v>
      </c>
      <c r="K39" s="13">
        <f>[1]Delegazioni!K39</f>
        <v>-1.7600000000000001E-2</v>
      </c>
      <c r="L39" s="19">
        <f>[1]Delegazioni!L39</f>
        <v>1574</v>
      </c>
      <c r="M39" s="14">
        <f>[1]Delegazioni!M39</f>
        <v>48</v>
      </c>
      <c r="N39" s="13">
        <f>[1]Delegazioni!N39</f>
        <v>3.15E-2</v>
      </c>
      <c r="O39" s="50"/>
      <c r="P39" s="54"/>
      <c r="Q39" s="51"/>
    </row>
    <row r="40" spans="2:17" x14ac:dyDescent="0.2">
      <c r="B40" s="1" t="s">
        <v>9</v>
      </c>
      <c r="C40" s="19">
        <f>[1]Delegazioni!C40</f>
        <v>1461</v>
      </c>
      <c r="D40" s="14">
        <f>[1]Delegazioni!D40</f>
        <v>-3</v>
      </c>
      <c r="E40" s="13">
        <f>[1]Delegazioni!E40</f>
        <v>-2E-3</v>
      </c>
      <c r="F40" s="19">
        <f>[1]Delegazioni!F40</f>
        <v>585</v>
      </c>
      <c r="G40" s="14">
        <f>[1]Delegazioni!G40</f>
        <v>-7</v>
      </c>
      <c r="H40" s="13">
        <f>[1]Delegazioni!H40</f>
        <v>-1.18E-2</v>
      </c>
      <c r="I40" s="19">
        <f>[1]Delegazioni!I40</f>
        <v>294</v>
      </c>
      <c r="J40" s="14">
        <f>[1]Delegazioni!J40</f>
        <v>10</v>
      </c>
      <c r="K40" s="13">
        <f>[1]Delegazioni!K40</f>
        <v>3.5200000000000002E-2</v>
      </c>
      <c r="L40" s="19">
        <f>[1]Delegazioni!L40</f>
        <v>582</v>
      </c>
      <c r="M40" s="14">
        <f>[1]Delegazioni!M40</f>
        <v>-6</v>
      </c>
      <c r="N40" s="13">
        <f>[1]Delegazioni!N40</f>
        <v>-1.0200000000000001E-2</v>
      </c>
      <c r="O40" s="50"/>
      <c r="P40" s="54"/>
      <c r="Q40" s="51"/>
    </row>
    <row r="41" spans="2:17" x14ac:dyDescent="0.2">
      <c r="B41" s="1" t="s">
        <v>20</v>
      </c>
      <c r="C41" s="19">
        <f>[1]Delegazioni!C41</f>
        <v>8664</v>
      </c>
      <c r="D41" s="14">
        <f>[1]Delegazioni!D41</f>
        <v>-44</v>
      </c>
      <c r="E41" s="13">
        <f>[1]Delegazioni!E41</f>
        <v>-5.1000000000000004E-3</v>
      </c>
      <c r="F41" s="19">
        <f>[1]Delegazioni!F41</f>
        <v>2912</v>
      </c>
      <c r="G41" s="14">
        <f>[1]Delegazioni!G41</f>
        <v>-15</v>
      </c>
      <c r="H41" s="13">
        <f>[1]Delegazioni!H41</f>
        <v>-5.1000000000000004E-3</v>
      </c>
      <c r="I41" s="19">
        <f>[1]Delegazioni!I41</f>
        <v>1957</v>
      </c>
      <c r="J41" s="14">
        <f>[1]Delegazioni!J41</f>
        <v>-41</v>
      </c>
      <c r="K41" s="13">
        <f>[1]Delegazioni!K41</f>
        <v>-2.0500000000000001E-2</v>
      </c>
      <c r="L41" s="19">
        <f>[1]Delegazioni!L41</f>
        <v>3795</v>
      </c>
      <c r="M41" s="14">
        <f>[1]Delegazioni!M41</f>
        <v>12</v>
      </c>
      <c r="N41" s="13">
        <f>[1]Delegazioni!N41</f>
        <v>3.2000000000000002E-3</v>
      </c>
      <c r="O41" s="50"/>
      <c r="P41" s="54"/>
      <c r="Q41" s="51"/>
    </row>
    <row r="42" spans="2:17" x14ac:dyDescent="0.2">
      <c r="B42" s="1" t="s">
        <v>0</v>
      </c>
      <c r="C42" s="19">
        <f>[1]Delegazioni!C42</f>
        <v>8611</v>
      </c>
      <c r="D42" s="14">
        <f>[1]Delegazioni!D42</f>
        <v>7</v>
      </c>
      <c r="E42" s="13">
        <f>[1]Delegazioni!E42</f>
        <v>8.0000000000000004E-4</v>
      </c>
      <c r="F42" s="19">
        <f>[1]Delegazioni!F42</f>
        <v>3362</v>
      </c>
      <c r="G42" s="14">
        <f>[1]Delegazioni!G42</f>
        <v>-11</v>
      </c>
      <c r="H42" s="13">
        <f>[1]Delegazioni!H42</f>
        <v>-3.3E-3</v>
      </c>
      <c r="I42" s="19">
        <f>[1]Delegazioni!I42</f>
        <v>1282</v>
      </c>
      <c r="J42" s="14">
        <f>[1]Delegazioni!J42</f>
        <v>-18</v>
      </c>
      <c r="K42" s="13">
        <f>[1]Delegazioni!K42</f>
        <v>-1.38E-2</v>
      </c>
      <c r="L42" s="19">
        <f>[1]Delegazioni!L42</f>
        <v>3967</v>
      </c>
      <c r="M42" s="14">
        <f>[1]Delegazioni!M42</f>
        <v>36</v>
      </c>
      <c r="N42" s="13">
        <f>[1]Delegazioni!N42</f>
        <v>9.1999999999999998E-3</v>
      </c>
      <c r="O42" s="50"/>
      <c r="P42" s="54"/>
      <c r="Q42" s="51"/>
    </row>
    <row r="43" spans="2:17" x14ac:dyDescent="0.2">
      <c r="B43" s="1" t="s">
        <v>7</v>
      </c>
      <c r="C43" s="19">
        <f>[1]Delegazioni!C43</f>
        <v>4635</v>
      </c>
      <c r="D43" s="14">
        <f>[1]Delegazioni!D43</f>
        <v>-50</v>
      </c>
      <c r="E43" s="13">
        <f>[1]Delegazioni!E43</f>
        <v>-1.0699999999999999E-2</v>
      </c>
      <c r="F43" s="19">
        <f>[1]Delegazioni!F43</f>
        <v>1919</v>
      </c>
      <c r="G43" s="14">
        <f>[1]Delegazioni!G43</f>
        <v>-37</v>
      </c>
      <c r="H43" s="13">
        <f>[1]Delegazioni!H43</f>
        <v>-1.89E-2</v>
      </c>
      <c r="I43" s="19">
        <f>[1]Delegazioni!I43</f>
        <v>626</v>
      </c>
      <c r="J43" s="14">
        <f>[1]Delegazioni!J43</f>
        <v>-18</v>
      </c>
      <c r="K43" s="13">
        <f>[1]Delegazioni!K43</f>
        <v>-2.8000000000000001E-2</v>
      </c>
      <c r="L43" s="19">
        <f>[1]Delegazioni!L43</f>
        <v>2090</v>
      </c>
      <c r="M43" s="14">
        <f>[1]Delegazioni!M43</f>
        <v>5</v>
      </c>
      <c r="N43" s="13">
        <f>[1]Delegazioni!N43</f>
        <v>2.3999999999999998E-3</v>
      </c>
      <c r="O43" s="50"/>
      <c r="P43" s="54"/>
      <c r="Q43" s="51"/>
    </row>
    <row r="44" spans="2:17" x14ac:dyDescent="0.2">
      <c r="B44" s="1" t="s">
        <v>21</v>
      </c>
      <c r="C44" s="19">
        <f>[1]Delegazioni!C44</f>
        <v>3537</v>
      </c>
      <c r="D44" s="14">
        <f>[1]Delegazioni!D44</f>
        <v>-12</v>
      </c>
      <c r="E44" s="13">
        <f>[1]Delegazioni!E44</f>
        <v>-3.3999999999999998E-3</v>
      </c>
      <c r="F44" s="19">
        <f>[1]Delegazioni!F44</f>
        <v>1413</v>
      </c>
      <c r="G44" s="14">
        <f>[1]Delegazioni!G44</f>
        <v>-26</v>
      </c>
      <c r="H44" s="13">
        <f>[1]Delegazioni!H44</f>
        <v>-1.8100000000000002E-2</v>
      </c>
      <c r="I44" s="19">
        <f>[1]Delegazioni!I44</f>
        <v>662</v>
      </c>
      <c r="J44" s="14">
        <f>[1]Delegazioni!J44</f>
        <v>-4</v>
      </c>
      <c r="K44" s="13">
        <f>[1]Delegazioni!K44</f>
        <v>-6.0000000000000001E-3</v>
      </c>
      <c r="L44" s="19">
        <f>[1]Delegazioni!L44</f>
        <v>1462</v>
      </c>
      <c r="M44" s="14">
        <f>[1]Delegazioni!M44</f>
        <v>18</v>
      </c>
      <c r="N44" s="13">
        <f>[1]Delegazioni!N44</f>
        <v>1.2500000000000001E-2</v>
      </c>
      <c r="O44" s="50"/>
      <c r="P44" s="54"/>
      <c r="Q44" s="51"/>
    </row>
    <row r="45" spans="2:17" x14ac:dyDescent="0.2">
      <c r="B45" s="1" t="s">
        <v>18</v>
      </c>
      <c r="C45" s="19">
        <f>[1]Delegazioni!C45</f>
        <v>3329</v>
      </c>
      <c r="D45" s="14">
        <f>[1]Delegazioni!D45</f>
        <v>-31</v>
      </c>
      <c r="E45" s="13">
        <f>[1]Delegazioni!E45</f>
        <v>-9.1999999999999998E-3</v>
      </c>
      <c r="F45" s="19">
        <f>[1]Delegazioni!F45</f>
        <v>1583</v>
      </c>
      <c r="G45" s="14">
        <f>[1]Delegazioni!G45</f>
        <v>-27</v>
      </c>
      <c r="H45" s="13">
        <f>[1]Delegazioni!H45</f>
        <v>-1.6799999999999999E-2</v>
      </c>
      <c r="I45" s="19">
        <f>[1]Delegazioni!I45</f>
        <v>548</v>
      </c>
      <c r="J45" s="14">
        <f>[1]Delegazioni!J45</f>
        <v>-8</v>
      </c>
      <c r="K45" s="13">
        <f>[1]Delegazioni!K45</f>
        <v>-1.44E-2</v>
      </c>
      <c r="L45" s="19">
        <f>[1]Delegazioni!L45</f>
        <v>1198</v>
      </c>
      <c r="M45" s="14">
        <f>[1]Delegazioni!M45</f>
        <v>4</v>
      </c>
      <c r="N45" s="13">
        <f>[1]Delegazioni!N45</f>
        <v>3.3999999999999998E-3</v>
      </c>
      <c r="O45" s="50"/>
      <c r="P45" s="54"/>
      <c r="Q45" s="51"/>
    </row>
    <row r="46" spans="2:17" s="64" customFormat="1" ht="21" customHeight="1" x14ac:dyDescent="0.2">
      <c r="B46" s="20" t="s">
        <v>41</v>
      </c>
      <c r="C46" s="19">
        <f>Settori!C25</f>
        <v>63132</v>
      </c>
      <c r="D46" s="14">
        <f>Settori!D25</f>
        <v>-437</v>
      </c>
      <c r="E46" s="13">
        <f>Settori!E25</f>
        <v>-6.8744199216599286E-3</v>
      </c>
      <c r="F46" s="19">
        <f>Settori!F25</f>
        <v>22351</v>
      </c>
      <c r="G46" s="14">
        <f>Settori!G25</f>
        <v>-324</v>
      </c>
      <c r="H46" s="13">
        <f>Settori!H25</f>
        <v>-1.4288864388092614E-2</v>
      </c>
      <c r="I46" s="19">
        <f>Settori!I25</f>
        <v>9954</v>
      </c>
      <c r="J46" s="14">
        <f>Settori!J25</f>
        <v>-146</v>
      </c>
      <c r="K46" s="13">
        <f>Settori!K25</f>
        <v>-1.4455445544554456E-2</v>
      </c>
      <c r="L46" s="19">
        <f>Settori!L25</f>
        <v>30827</v>
      </c>
      <c r="M46" s="14">
        <f>Settori!M25</f>
        <v>33</v>
      </c>
      <c r="N46" s="13">
        <f>Settori!N25</f>
        <v>1.071637331947782E-3</v>
      </c>
      <c r="O46" s="50"/>
      <c r="P46" s="54"/>
      <c r="Q46" s="51"/>
    </row>
    <row r="47" spans="2:17" ht="24.95" customHeight="1" x14ac:dyDescent="0.2">
      <c r="B47" s="88" t="s">
        <v>23</v>
      </c>
      <c r="C47" s="88"/>
      <c r="D47" s="88"/>
      <c r="E47" s="88"/>
      <c r="F47" s="88"/>
      <c r="G47" s="88"/>
      <c r="H47" s="88"/>
      <c r="I47" s="88"/>
      <c r="J47" s="88"/>
      <c r="K47" s="88"/>
      <c r="L47" s="88"/>
      <c r="M47" s="88"/>
      <c r="N47" s="88"/>
      <c r="O47" s="45"/>
      <c r="P47" s="45"/>
      <c r="Q47" s="45"/>
    </row>
    <row r="48" spans="2:17" x14ac:dyDescent="0.2">
      <c r="B48" s="109"/>
      <c r="C48" s="109"/>
      <c r="D48" s="109"/>
      <c r="E48" s="109"/>
      <c r="F48" s="109"/>
      <c r="G48" s="109"/>
      <c r="H48" s="109"/>
      <c r="I48" s="109"/>
      <c r="J48" s="109"/>
      <c r="K48" s="109"/>
      <c r="L48" s="109"/>
      <c r="M48" s="109"/>
      <c r="N48" s="109"/>
    </row>
    <row r="50" spans="2:17" s="57" customFormat="1" ht="24.95" customHeight="1" x14ac:dyDescent="0.2">
      <c r="B50" s="110" t="s">
        <v>99</v>
      </c>
      <c r="C50" s="110"/>
      <c r="D50" s="110"/>
      <c r="E50" s="110"/>
      <c r="F50" s="110"/>
      <c r="G50" s="110"/>
      <c r="H50" s="110"/>
      <c r="I50" s="110"/>
      <c r="J50" s="110"/>
      <c r="K50" s="110"/>
      <c r="L50" s="110"/>
      <c r="M50" s="110"/>
      <c r="N50" s="110"/>
      <c r="O50" s="110"/>
      <c r="P50" s="110"/>
      <c r="Q50" s="110"/>
    </row>
    <row r="51" spans="2:17" ht="15" customHeight="1" x14ac:dyDescent="0.2">
      <c r="B51" s="98" t="s">
        <v>22</v>
      </c>
      <c r="C51" s="100" t="s">
        <v>42</v>
      </c>
      <c r="D51" s="100"/>
      <c r="E51" s="100"/>
      <c r="F51" s="102" t="s">
        <v>2</v>
      </c>
      <c r="G51" s="102"/>
      <c r="H51" s="102"/>
      <c r="I51" s="102"/>
      <c r="J51" s="102"/>
      <c r="K51" s="102"/>
      <c r="L51" s="102"/>
      <c r="M51" s="102"/>
      <c r="N51" s="102"/>
      <c r="O51" s="102"/>
      <c r="P51" s="102"/>
      <c r="Q51" s="102"/>
    </row>
    <row r="52" spans="2:17" ht="27.75" customHeight="1" x14ac:dyDescent="0.2">
      <c r="B52" s="99"/>
      <c r="C52" s="101"/>
      <c r="D52" s="101"/>
      <c r="E52" s="101"/>
      <c r="F52" s="107" t="s">
        <v>43</v>
      </c>
      <c r="G52" s="107"/>
      <c r="H52" s="107"/>
      <c r="I52" s="107" t="s">
        <v>44</v>
      </c>
      <c r="J52" s="107"/>
      <c r="K52" s="107"/>
      <c r="L52" s="107" t="s">
        <v>45</v>
      </c>
      <c r="M52" s="107"/>
      <c r="N52" s="107"/>
      <c r="O52" s="107" t="s">
        <v>47</v>
      </c>
      <c r="P52" s="107"/>
      <c r="Q52" s="107"/>
    </row>
    <row r="53" spans="2:17" ht="39" customHeight="1" x14ac:dyDescent="0.2">
      <c r="B53" s="2"/>
      <c r="C53" s="34" t="s">
        <v>71</v>
      </c>
      <c r="D53" s="35" t="s">
        <v>72</v>
      </c>
      <c r="E53" s="35" t="s">
        <v>73</v>
      </c>
      <c r="F53" s="34" t="s">
        <v>71</v>
      </c>
      <c r="G53" s="35" t="s">
        <v>72</v>
      </c>
      <c r="H53" s="35" t="s">
        <v>73</v>
      </c>
      <c r="I53" s="34" t="s">
        <v>71</v>
      </c>
      <c r="J53" s="35" t="s">
        <v>72</v>
      </c>
      <c r="K53" s="35" t="s">
        <v>73</v>
      </c>
      <c r="L53" s="34" t="s">
        <v>71</v>
      </c>
      <c r="M53" s="35" t="s">
        <v>72</v>
      </c>
      <c r="N53" s="35" t="s">
        <v>73</v>
      </c>
      <c r="O53" s="34" t="s">
        <v>71</v>
      </c>
      <c r="P53" s="35" t="s">
        <v>72</v>
      </c>
      <c r="Q53" s="35" t="s">
        <v>73</v>
      </c>
    </row>
    <row r="54" spans="2:17" x14ac:dyDescent="0.2">
      <c r="B54" s="1" t="s">
        <v>30</v>
      </c>
      <c r="C54" s="19">
        <f>[1]Delegazioni!C54</f>
        <v>7597</v>
      </c>
      <c r="D54" s="14">
        <f>[1]Delegazioni!D54</f>
        <v>-112</v>
      </c>
      <c r="E54" s="13">
        <f>[1]Delegazioni!E54</f>
        <v>-1.4500000000000001E-2</v>
      </c>
      <c r="F54" s="19">
        <f>[1]Delegazioni!F54</f>
        <v>246</v>
      </c>
      <c r="G54" s="14">
        <f>[1]Delegazioni!G54</f>
        <v>-7</v>
      </c>
      <c r="H54" s="13">
        <f>[1]Delegazioni!H54</f>
        <v>-2.7699999999999999E-2</v>
      </c>
      <c r="I54" s="19">
        <f>[1]Delegazioni!I54</f>
        <v>2156</v>
      </c>
      <c r="J54" s="14">
        <f>[1]Delegazioni!J54</f>
        <v>-133</v>
      </c>
      <c r="K54" s="13">
        <f>[1]Delegazioni!K54</f>
        <v>-5.8099999999999999E-2</v>
      </c>
      <c r="L54" s="19">
        <f>[1]Delegazioni!L54</f>
        <v>3764</v>
      </c>
      <c r="M54" s="14">
        <f>[1]Delegazioni!M54</f>
        <v>16</v>
      </c>
      <c r="N54" s="13">
        <f>[1]Delegazioni!N54</f>
        <v>4.3E-3</v>
      </c>
      <c r="O54" s="19">
        <f>[1]Delegazioni!O54</f>
        <v>1431</v>
      </c>
      <c r="P54" s="14">
        <f>[1]Delegazioni!P54</f>
        <v>12</v>
      </c>
      <c r="Q54" s="13">
        <f>[1]Delegazioni!Q54</f>
        <v>8.5000000000000006E-3</v>
      </c>
    </row>
    <row r="55" spans="2:17" x14ac:dyDescent="0.2">
      <c r="B55" s="1" t="s">
        <v>31</v>
      </c>
      <c r="C55" s="19">
        <f>[1]Delegazioni!C55</f>
        <v>1094</v>
      </c>
      <c r="D55" s="14">
        <f>[1]Delegazioni!D55</f>
        <v>-8</v>
      </c>
      <c r="E55" s="13">
        <f>[1]Delegazioni!E55</f>
        <v>-7.3000000000000001E-3</v>
      </c>
      <c r="F55" s="19">
        <f>[1]Delegazioni!F55</f>
        <v>68</v>
      </c>
      <c r="G55" s="14">
        <f>[1]Delegazioni!G55</f>
        <v>-2</v>
      </c>
      <c r="H55" s="13">
        <f>[1]Delegazioni!H55</f>
        <v>-2.86E-2</v>
      </c>
      <c r="I55" s="19">
        <f>[1]Delegazioni!I55</f>
        <v>338</v>
      </c>
      <c r="J55" s="14">
        <f>[1]Delegazioni!J55</f>
        <v>-13</v>
      </c>
      <c r="K55" s="13">
        <f>[1]Delegazioni!K55</f>
        <v>-3.6999999999999998E-2</v>
      </c>
      <c r="L55" s="19">
        <f>[1]Delegazioni!L55</f>
        <v>524</v>
      </c>
      <c r="M55" s="14">
        <f>[1]Delegazioni!M55</f>
        <v>12</v>
      </c>
      <c r="N55" s="13">
        <f>[1]Delegazioni!N55</f>
        <v>2.3400000000000001E-2</v>
      </c>
      <c r="O55" s="19">
        <f>[1]Delegazioni!O55</f>
        <v>164</v>
      </c>
      <c r="P55" s="14">
        <f>[1]Delegazioni!P55</f>
        <v>-5</v>
      </c>
      <c r="Q55" s="13">
        <f>[1]Delegazioni!Q55</f>
        <v>-2.9600000000000001E-2</v>
      </c>
    </row>
    <row r="56" spans="2:17" x14ac:dyDescent="0.2">
      <c r="B56" s="1" t="s">
        <v>32</v>
      </c>
      <c r="C56" s="19">
        <f>[1]Delegazioni!C56</f>
        <v>790</v>
      </c>
      <c r="D56" s="14">
        <f>[1]Delegazioni!D56</f>
        <v>7</v>
      </c>
      <c r="E56" s="13">
        <f>[1]Delegazioni!E56</f>
        <v>8.8999999999999999E-3</v>
      </c>
      <c r="F56" s="19">
        <f>[1]Delegazioni!F56</f>
        <v>47</v>
      </c>
      <c r="G56" s="14">
        <f>[1]Delegazioni!G56</f>
        <v>1</v>
      </c>
      <c r="H56" s="13">
        <f>[1]Delegazioni!H56</f>
        <v>2.1700000000000001E-2</v>
      </c>
      <c r="I56" s="19">
        <f>[1]Delegazioni!I56</f>
        <v>241</v>
      </c>
      <c r="J56" s="14">
        <f>[1]Delegazioni!J56</f>
        <v>-17</v>
      </c>
      <c r="K56" s="13">
        <f>[1]Delegazioni!K56</f>
        <v>-6.59E-2</v>
      </c>
      <c r="L56" s="19">
        <f>[1]Delegazioni!L56</f>
        <v>386</v>
      </c>
      <c r="M56" s="14">
        <f>[1]Delegazioni!M56</f>
        <v>16</v>
      </c>
      <c r="N56" s="13">
        <f>[1]Delegazioni!N56</f>
        <v>4.3200000000000002E-2</v>
      </c>
      <c r="O56" s="19">
        <f>[1]Delegazioni!O56</f>
        <v>116</v>
      </c>
      <c r="P56" s="14">
        <f>[1]Delegazioni!P56</f>
        <v>7</v>
      </c>
      <c r="Q56" s="13">
        <f>[1]Delegazioni!Q56</f>
        <v>6.4199999999999993E-2</v>
      </c>
    </row>
    <row r="57" spans="2:17" x14ac:dyDescent="0.2">
      <c r="B57" s="1" t="s">
        <v>33</v>
      </c>
      <c r="C57" s="19">
        <f>[1]Delegazioni!C57</f>
        <v>1451</v>
      </c>
      <c r="D57" s="14">
        <f>[1]Delegazioni!D57</f>
        <v>-12</v>
      </c>
      <c r="E57" s="13">
        <f>[1]Delegazioni!E57</f>
        <v>-8.2000000000000007E-3</v>
      </c>
      <c r="F57" s="19">
        <f>[1]Delegazioni!F57</f>
        <v>66</v>
      </c>
      <c r="G57" s="14">
        <f>[1]Delegazioni!G57</f>
        <v>2</v>
      </c>
      <c r="H57" s="13">
        <f>[1]Delegazioni!H57</f>
        <v>3.1300000000000001E-2</v>
      </c>
      <c r="I57" s="19">
        <f>[1]Delegazioni!I57</f>
        <v>463</v>
      </c>
      <c r="J57" s="14">
        <f>[1]Delegazioni!J57</f>
        <v>-35</v>
      </c>
      <c r="K57" s="13">
        <f>[1]Delegazioni!K57</f>
        <v>-7.0300000000000001E-2</v>
      </c>
      <c r="L57" s="19">
        <f>[1]Delegazioni!L57</f>
        <v>735</v>
      </c>
      <c r="M57" s="14">
        <f>[1]Delegazioni!M57</f>
        <v>19</v>
      </c>
      <c r="N57" s="13">
        <f>[1]Delegazioni!N57</f>
        <v>2.6499999999999999E-2</v>
      </c>
      <c r="O57" s="19">
        <f>[1]Delegazioni!O57</f>
        <v>187</v>
      </c>
      <c r="P57" s="14">
        <f>[1]Delegazioni!P57</f>
        <v>2</v>
      </c>
      <c r="Q57" s="13">
        <f>[1]Delegazioni!Q57</f>
        <v>1.0800000000000001E-2</v>
      </c>
    </row>
    <row r="58" spans="2:17" x14ac:dyDescent="0.2">
      <c r="B58" s="1" t="s">
        <v>34</v>
      </c>
      <c r="C58" s="19">
        <f>[1]Delegazioni!C58</f>
        <v>2215</v>
      </c>
      <c r="D58" s="14">
        <f>[1]Delegazioni!D58</f>
        <v>-40</v>
      </c>
      <c r="E58" s="13">
        <f>[1]Delegazioni!E58</f>
        <v>-1.77E-2</v>
      </c>
      <c r="F58" s="19">
        <f>[1]Delegazioni!F58</f>
        <v>99</v>
      </c>
      <c r="G58" s="14">
        <f>[1]Delegazioni!G58</f>
        <v>1</v>
      </c>
      <c r="H58" s="13">
        <f>[1]Delegazioni!H58</f>
        <v>1.0200000000000001E-2</v>
      </c>
      <c r="I58" s="19">
        <f>[1]Delegazioni!I58</f>
        <v>722</v>
      </c>
      <c r="J58" s="14">
        <f>[1]Delegazioni!J58</f>
        <v>-34</v>
      </c>
      <c r="K58" s="13">
        <f>[1]Delegazioni!K58</f>
        <v>-4.4999999999999998E-2</v>
      </c>
      <c r="L58" s="19">
        <f>[1]Delegazioni!L58</f>
        <v>1099</v>
      </c>
      <c r="M58" s="14">
        <f>[1]Delegazioni!M58</f>
        <v>3</v>
      </c>
      <c r="N58" s="13">
        <f>[1]Delegazioni!N58</f>
        <v>2.7000000000000001E-3</v>
      </c>
      <c r="O58" s="19">
        <f>[1]Delegazioni!O58</f>
        <v>295</v>
      </c>
      <c r="P58" s="14">
        <f>[1]Delegazioni!P58</f>
        <v>-10</v>
      </c>
      <c r="Q58" s="13">
        <f>[1]Delegazioni!Q58</f>
        <v>-3.2800000000000003E-2</v>
      </c>
    </row>
    <row r="59" spans="2:17" x14ac:dyDescent="0.2">
      <c r="B59" s="1" t="s">
        <v>35</v>
      </c>
      <c r="C59" s="19">
        <f>[1]Delegazioni!C59</f>
        <v>2822</v>
      </c>
      <c r="D59" s="14">
        <f>[1]Delegazioni!D59</f>
        <v>-39</v>
      </c>
      <c r="E59" s="13">
        <f>[1]Delegazioni!E59</f>
        <v>-1.3599999999999999E-2</v>
      </c>
      <c r="F59" s="19">
        <f>[1]Delegazioni!F59</f>
        <v>113</v>
      </c>
      <c r="G59" s="14">
        <f>[1]Delegazioni!G59</f>
        <v>-2</v>
      </c>
      <c r="H59" s="13">
        <f>[1]Delegazioni!H59</f>
        <v>-1.7399999999999999E-2</v>
      </c>
      <c r="I59" s="19">
        <f>[1]Delegazioni!I59</f>
        <v>907</v>
      </c>
      <c r="J59" s="14">
        <f>[1]Delegazioni!J59</f>
        <v>-34</v>
      </c>
      <c r="K59" s="13">
        <f>[1]Delegazioni!K59</f>
        <v>-3.61E-2</v>
      </c>
      <c r="L59" s="19">
        <f>[1]Delegazioni!L59</f>
        <v>1372</v>
      </c>
      <c r="M59" s="14">
        <f>[1]Delegazioni!M59</f>
        <v>2</v>
      </c>
      <c r="N59" s="13">
        <f>[1]Delegazioni!N59</f>
        <v>1.5E-3</v>
      </c>
      <c r="O59" s="19">
        <f>[1]Delegazioni!O59</f>
        <v>430</v>
      </c>
      <c r="P59" s="14">
        <f>[1]Delegazioni!P59</f>
        <v>-5</v>
      </c>
      <c r="Q59" s="13">
        <f>[1]Delegazioni!Q59</f>
        <v>-1.15E-2</v>
      </c>
    </row>
    <row r="60" spans="2:17" x14ac:dyDescent="0.2">
      <c r="B60" s="1" t="s">
        <v>5</v>
      </c>
      <c r="C60" s="19">
        <f>[1]Delegazioni!C60</f>
        <v>13019</v>
      </c>
      <c r="D60" s="14">
        <f>[1]Delegazioni!D60</f>
        <v>-85</v>
      </c>
      <c r="E60" s="13">
        <f>[1]Delegazioni!E60</f>
        <v>-6.4999999999999997E-3</v>
      </c>
      <c r="F60" s="19">
        <f>[1]Delegazioni!F60</f>
        <v>590</v>
      </c>
      <c r="G60" s="14">
        <f>[1]Delegazioni!G60</f>
        <v>-21</v>
      </c>
      <c r="H60" s="13">
        <f>[1]Delegazioni!H60</f>
        <v>-3.44E-2</v>
      </c>
      <c r="I60" s="19">
        <f>[1]Delegazioni!I60</f>
        <v>4984</v>
      </c>
      <c r="J60" s="14">
        <f>[1]Delegazioni!J60</f>
        <v>-154</v>
      </c>
      <c r="K60" s="13">
        <f>[1]Delegazioni!K60</f>
        <v>-0.03</v>
      </c>
      <c r="L60" s="19">
        <f>[1]Delegazioni!L60</f>
        <v>6084</v>
      </c>
      <c r="M60" s="14">
        <f>[1]Delegazioni!M60</f>
        <v>38</v>
      </c>
      <c r="N60" s="13">
        <f>[1]Delegazioni!N60</f>
        <v>6.3E-3</v>
      </c>
      <c r="O60" s="19">
        <f>[1]Delegazioni!O60</f>
        <v>1361</v>
      </c>
      <c r="P60" s="14">
        <f>[1]Delegazioni!P60</f>
        <v>52</v>
      </c>
      <c r="Q60" s="13">
        <f>[1]Delegazioni!Q60</f>
        <v>3.9699999999999999E-2</v>
      </c>
    </row>
    <row r="61" spans="2:17" x14ac:dyDescent="0.2">
      <c r="B61" s="1" t="s">
        <v>19</v>
      </c>
      <c r="C61" s="19">
        <f>[1]Delegazioni!C61</f>
        <v>3907</v>
      </c>
      <c r="D61" s="14">
        <f>[1]Delegazioni!D61</f>
        <v>-15</v>
      </c>
      <c r="E61" s="13">
        <f>[1]Delegazioni!E61</f>
        <v>-3.8E-3</v>
      </c>
      <c r="F61" s="19">
        <f>[1]Delegazioni!F61</f>
        <v>167</v>
      </c>
      <c r="G61" s="14">
        <f>[1]Delegazioni!G61</f>
        <v>-17</v>
      </c>
      <c r="H61" s="13">
        <f>[1]Delegazioni!H61</f>
        <v>-9.2399999999999996E-2</v>
      </c>
      <c r="I61" s="19">
        <f>[1]Delegazioni!I61</f>
        <v>1468</v>
      </c>
      <c r="J61" s="14">
        <f>[1]Delegazioni!J61</f>
        <v>-44</v>
      </c>
      <c r="K61" s="13">
        <f>[1]Delegazioni!K61</f>
        <v>-2.9100000000000001E-2</v>
      </c>
      <c r="L61" s="19">
        <f>[1]Delegazioni!L61</f>
        <v>1872</v>
      </c>
      <c r="M61" s="14">
        <f>[1]Delegazioni!M61</f>
        <v>46</v>
      </c>
      <c r="N61" s="13">
        <f>[1]Delegazioni!N61</f>
        <v>2.52E-2</v>
      </c>
      <c r="O61" s="19">
        <f>[1]Delegazioni!O61</f>
        <v>400</v>
      </c>
      <c r="P61" s="14">
        <f>[1]Delegazioni!P61</f>
        <v>0</v>
      </c>
      <c r="Q61" s="13">
        <f>[1]Delegazioni!Q61</f>
        <v>0</v>
      </c>
    </row>
    <row r="62" spans="2:17" x14ac:dyDescent="0.2">
      <c r="B62" s="1" t="s">
        <v>9</v>
      </c>
      <c r="C62" s="19">
        <f>[1]Delegazioni!C62</f>
        <v>1461</v>
      </c>
      <c r="D62" s="14">
        <f>[1]Delegazioni!D62</f>
        <v>-3</v>
      </c>
      <c r="E62" s="13">
        <f>[1]Delegazioni!E62</f>
        <v>-2E-3</v>
      </c>
      <c r="F62" s="19">
        <f>[1]Delegazioni!F62</f>
        <v>59</v>
      </c>
      <c r="G62" s="14">
        <f>[1]Delegazioni!G62</f>
        <v>-1</v>
      </c>
      <c r="H62" s="13">
        <f>[1]Delegazioni!H62</f>
        <v>-1.67E-2</v>
      </c>
      <c r="I62" s="19">
        <f>[1]Delegazioni!I62</f>
        <v>502</v>
      </c>
      <c r="J62" s="14">
        <f>[1]Delegazioni!J62</f>
        <v>-35</v>
      </c>
      <c r="K62" s="13">
        <f>[1]Delegazioni!K62</f>
        <v>-6.5199999999999994E-2</v>
      </c>
      <c r="L62" s="19">
        <f>[1]Delegazioni!L62</f>
        <v>749</v>
      </c>
      <c r="M62" s="14">
        <f>[1]Delegazioni!M62</f>
        <v>39</v>
      </c>
      <c r="N62" s="13">
        <f>[1]Delegazioni!N62</f>
        <v>5.4899999999999997E-2</v>
      </c>
      <c r="O62" s="19">
        <f>[1]Delegazioni!O62</f>
        <v>151</v>
      </c>
      <c r="P62" s="14">
        <f>[1]Delegazioni!P62</f>
        <v>-6</v>
      </c>
      <c r="Q62" s="13">
        <f>[1]Delegazioni!Q62</f>
        <v>-3.8199999999999998E-2</v>
      </c>
    </row>
    <row r="63" spans="2:17" x14ac:dyDescent="0.2">
      <c r="B63" s="1" t="s">
        <v>20</v>
      </c>
      <c r="C63" s="19">
        <f>[1]Delegazioni!C63</f>
        <v>8664</v>
      </c>
      <c r="D63" s="14">
        <f>[1]Delegazioni!D63</f>
        <v>-44</v>
      </c>
      <c r="E63" s="13">
        <f>[1]Delegazioni!E63</f>
        <v>-5.1000000000000004E-3</v>
      </c>
      <c r="F63" s="19">
        <f>[1]Delegazioni!F63</f>
        <v>394</v>
      </c>
      <c r="G63" s="14">
        <f>[1]Delegazioni!G63</f>
        <v>-21</v>
      </c>
      <c r="H63" s="13">
        <f>[1]Delegazioni!H63</f>
        <v>-5.0599999999999999E-2</v>
      </c>
      <c r="I63" s="19">
        <f>[1]Delegazioni!I63</f>
        <v>2946</v>
      </c>
      <c r="J63" s="14">
        <f>[1]Delegazioni!J63</f>
        <v>-88</v>
      </c>
      <c r="K63" s="13">
        <f>[1]Delegazioni!K63</f>
        <v>-2.9000000000000001E-2</v>
      </c>
      <c r="L63" s="19">
        <f>[1]Delegazioni!L63</f>
        <v>4338</v>
      </c>
      <c r="M63" s="14">
        <f>[1]Delegazioni!M63</f>
        <v>78</v>
      </c>
      <c r="N63" s="13">
        <f>[1]Delegazioni!N63</f>
        <v>1.83E-2</v>
      </c>
      <c r="O63" s="19">
        <f>[1]Delegazioni!O63</f>
        <v>986</v>
      </c>
      <c r="P63" s="14">
        <f>[1]Delegazioni!P63</f>
        <v>-13</v>
      </c>
      <c r="Q63" s="13">
        <f>[1]Delegazioni!Q63</f>
        <v>-1.2999999999999999E-2</v>
      </c>
    </row>
    <row r="64" spans="2:17" x14ac:dyDescent="0.2">
      <c r="B64" s="1" t="s">
        <v>0</v>
      </c>
      <c r="C64" s="19">
        <f>[1]Delegazioni!C64</f>
        <v>8611</v>
      </c>
      <c r="D64" s="14">
        <f>[1]Delegazioni!D64</f>
        <v>7</v>
      </c>
      <c r="E64" s="13">
        <f>[1]Delegazioni!E64</f>
        <v>8.0000000000000004E-4</v>
      </c>
      <c r="F64" s="19">
        <f>[1]Delegazioni!F64</f>
        <v>464</v>
      </c>
      <c r="G64" s="14">
        <f>[1]Delegazioni!G64</f>
        <v>-26</v>
      </c>
      <c r="H64" s="13">
        <f>[1]Delegazioni!H64</f>
        <v>-5.3100000000000001E-2</v>
      </c>
      <c r="I64" s="19">
        <f>[1]Delegazioni!I64</f>
        <v>3292</v>
      </c>
      <c r="J64" s="14">
        <f>[1]Delegazioni!J64</f>
        <v>-119</v>
      </c>
      <c r="K64" s="13">
        <f>[1]Delegazioni!K64</f>
        <v>-3.49E-2</v>
      </c>
      <c r="L64" s="19">
        <f>[1]Delegazioni!L64</f>
        <v>3992</v>
      </c>
      <c r="M64" s="14">
        <f>[1]Delegazioni!M64</f>
        <v>118</v>
      </c>
      <c r="N64" s="13">
        <f>[1]Delegazioni!N64</f>
        <v>3.0499999999999999E-2</v>
      </c>
      <c r="O64" s="19">
        <f>[1]Delegazioni!O64</f>
        <v>863</v>
      </c>
      <c r="P64" s="14">
        <f>[1]Delegazioni!P64</f>
        <v>34</v>
      </c>
      <c r="Q64" s="13">
        <f>[1]Delegazioni!Q64</f>
        <v>4.1000000000000002E-2</v>
      </c>
    </row>
    <row r="65" spans="2:17" x14ac:dyDescent="0.2">
      <c r="B65" s="1" t="s">
        <v>7</v>
      </c>
      <c r="C65" s="19">
        <f>[1]Delegazioni!C65</f>
        <v>4635</v>
      </c>
      <c r="D65" s="14">
        <f>[1]Delegazioni!D65</f>
        <v>-50</v>
      </c>
      <c r="E65" s="13">
        <f>[1]Delegazioni!E65</f>
        <v>-1.0699999999999999E-2</v>
      </c>
      <c r="F65" s="19">
        <f>[1]Delegazioni!F65</f>
        <v>242</v>
      </c>
      <c r="G65" s="14">
        <f>[1]Delegazioni!G65</f>
        <v>7</v>
      </c>
      <c r="H65" s="13">
        <f>[1]Delegazioni!H65</f>
        <v>2.98E-2</v>
      </c>
      <c r="I65" s="19">
        <f>[1]Delegazioni!I65</f>
        <v>1615</v>
      </c>
      <c r="J65" s="14">
        <f>[1]Delegazioni!J65</f>
        <v>-63</v>
      </c>
      <c r="K65" s="13">
        <f>[1]Delegazioni!K65</f>
        <v>-3.7499999999999999E-2</v>
      </c>
      <c r="L65" s="19">
        <f>[1]Delegazioni!L65</f>
        <v>2234</v>
      </c>
      <c r="M65" s="14">
        <f>[1]Delegazioni!M65</f>
        <v>8</v>
      </c>
      <c r="N65" s="13">
        <f>[1]Delegazioni!N65</f>
        <v>3.5999999999999999E-3</v>
      </c>
      <c r="O65" s="19">
        <f>[1]Delegazioni!O65</f>
        <v>544</v>
      </c>
      <c r="P65" s="14">
        <f>[1]Delegazioni!P65</f>
        <v>-2</v>
      </c>
      <c r="Q65" s="13">
        <f>[1]Delegazioni!Q65</f>
        <v>-3.7000000000000002E-3</v>
      </c>
    </row>
    <row r="66" spans="2:17" x14ac:dyDescent="0.2">
      <c r="B66" s="1" t="s">
        <v>21</v>
      </c>
      <c r="C66" s="19">
        <f>[1]Delegazioni!C66</f>
        <v>3537</v>
      </c>
      <c r="D66" s="14">
        <f>[1]Delegazioni!D66</f>
        <v>-12</v>
      </c>
      <c r="E66" s="13">
        <f>[1]Delegazioni!E66</f>
        <v>-3.3999999999999998E-3</v>
      </c>
      <c r="F66" s="19">
        <f>[1]Delegazioni!F66</f>
        <v>155</v>
      </c>
      <c r="G66" s="14">
        <f>[1]Delegazioni!G66</f>
        <v>8</v>
      </c>
      <c r="H66" s="13">
        <f>[1]Delegazioni!H66</f>
        <v>5.4399999999999997E-2</v>
      </c>
      <c r="I66" s="19">
        <f>[1]Delegazioni!I66</f>
        <v>1195</v>
      </c>
      <c r="J66" s="14">
        <f>[1]Delegazioni!J66</f>
        <v>-59</v>
      </c>
      <c r="K66" s="13">
        <f>[1]Delegazioni!K66</f>
        <v>-4.7E-2</v>
      </c>
      <c r="L66" s="19">
        <f>[1]Delegazioni!L66</f>
        <v>1741</v>
      </c>
      <c r="M66" s="14">
        <f>[1]Delegazioni!M66</f>
        <v>30</v>
      </c>
      <c r="N66" s="13">
        <f>[1]Delegazioni!N66</f>
        <v>1.7500000000000002E-2</v>
      </c>
      <c r="O66" s="19">
        <f>[1]Delegazioni!O66</f>
        <v>446</v>
      </c>
      <c r="P66" s="14">
        <f>[1]Delegazioni!P66</f>
        <v>9</v>
      </c>
      <c r="Q66" s="13">
        <f>[1]Delegazioni!Q66</f>
        <v>2.06E-2</v>
      </c>
    </row>
    <row r="67" spans="2:17" x14ac:dyDescent="0.2">
      <c r="B67" s="1" t="s">
        <v>18</v>
      </c>
      <c r="C67" s="19">
        <f>[1]Delegazioni!C67</f>
        <v>3329</v>
      </c>
      <c r="D67" s="14">
        <f>[1]Delegazioni!D67</f>
        <v>-31</v>
      </c>
      <c r="E67" s="13">
        <f>[1]Delegazioni!E67</f>
        <v>-9.1999999999999998E-3</v>
      </c>
      <c r="F67" s="19">
        <f>[1]Delegazioni!F67</f>
        <v>166</v>
      </c>
      <c r="G67" s="14">
        <f>[1]Delegazioni!G67</f>
        <v>-7</v>
      </c>
      <c r="H67" s="13">
        <f>[1]Delegazioni!H67</f>
        <v>-4.0500000000000001E-2</v>
      </c>
      <c r="I67" s="19">
        <f>[1]Delegazioni!I67</f>
        <v>1282</v>
      </c>
      <c r="J67" s="14">
        <f>[1]Delegazioni!J67</f>
        <v>-33</v>
      </c>
      <c r="K67" s="13">
        <f>[1]Delegazioni!K67</f>
        <v>-2.5100000000000001E-2</v>
      </c>
      <c r="L67" s="19">
        <f>[1]Delegazioni!L67</f>
        <v>1587</v>
      </c>
      <c r="M67" s="14">
        <f>[1]Delegazioni!M67</f>
        <v>21</v>
      </c>
      <c r="N67" s="13">
        <f>[1]Delegazioni!N67</f>
        <v>1.34E-2</v>
      </c>
      <c r="O67" s="19">
        <f>[1]Delegazioni!O67</f>
        <v>294</v>
      </c>
      <c r="P67" s="14">
        <f>[1]Delegazioni!P67</f>
        <v>-12</v>
      </c>
      <c r="Q67" s="13">
        <f>[1]Delegazioni!Q67</f>
        <v>-3.9199999999999999E-2</v>
      </c>
    </row>
    <row r="68" spans="2:17" s="64" customFormat="1" ht="21" customHeight="1" x14ac:dyDescent="0.2">
      <c r="B68" s="20" t="s">
        <v>41</v>
      </c>
      <c r="C68" s="19">
        <f>'Classe età'!C25</f>
        <v>63132</v>
      </c>
      <c r="D68" s="14">
        <f>'Classe età'!D25</f>
        <v>-437</v>
      </c>
      <c r="E68" s="13">
        <f>'Classe età'!E25</f>
        <v>-6.8744199216599286E-3</v>
      </c>
      <c r="F68" s="19">
        <f>'Classe età'!F25</f>
        <v>2876</v>
      </c>
      <c r="G68" s="14">
        <f>'Classe età'!G25</f>
        <v>-85</v>
      </c>
      <c r="H68" s="13">
        <f>'Classe età'!H25</f>
        <v>-2.8706518068220197E-2</v>
      </c>
      <c r="I68" s="19">
        <f>'Classe età'!I25</f>
        <v>22111</v>
      </c>
      <c r="J68" s="14">
        <f>'Classe età'!J25</f>
        <v>-861</v>
      </c>
      <c r="K68" s="13">
        <f>'Classe età'!K25</f>
        <v>-3.7480410935051368E-2</v>
      </c>
      <c r="L68" s="19">
        <f>'Classe età'!L25</f>
        <v>30477</v>
      </c>
      <c r="M68" s="14">
        <f>'Classe età'!M25</f>
        <v>446</v>
      </c>
      <c r="N68" s="13">
        <f>'Classe età'!N25</f>
        <v>1.4851320302354233E-2</v>
      </c>
      <c r="O68" s="19">
        <f>'Classe età'!O25</f>
        <v>7668</v>
      </c>
      <c r="P68" s="14">
        <f>'Classe età'!P25</f>
        <v>63</v>
      </c>
      <c r="Q68" s="13">
        <f>'Classe età'!Q25</f>
        <v>8.2840236686390536E-3</v>
      </c>
    </row>
    <row r="69" spans="2:17" ht="24.95" customHeight="1" x14ac:dyDescent="0.2">
      <c r="B69" s="88" t="s">
        <v>23</v>
      </c>
      <c r="C69" s="88"/>
      <c r="D69" s="88"/>
      <c r="E69" s="88"/>
      <c r="F69" s="88"/>
      <c r="G69" s="88"/>
      <c r="H69" s="88"/>
      <c r="I69" s="88"/>
      <c r="J69" s="88"/>
      <c r="K69" s="88"/>
      <c r="L69" s="88"/>
      <c r="M69" s="88"/>
      <c r="N69" s="88"/>
      <c r="O69" s="88"/>
      <c r="P69" s="88"/>
      <c r="Q69" s="88"/>
    </row>
  </sheetData>
  <sheetProtection sheet="1" objects="1" scenarios="1"/>
  <mergeCells count="28">
    <mergeCell ref="B2:Q4"/>
    <mergeCell ref="B6:Q6"/>
    <mergeCell ref="B25:Q25"/>
    <mergeCell ref="B7:B8"/>
    <mergeCell ref="F7:Q7"/>
    <mergeCell ref="O8:Q8"/>
    <mergeCell ref="F8:H8"/>
    <mergeCell ref="C7:E8"/>
    <mergeCell ref="I8:K8"/>
    <mergeCell ref="L8:N8"/>
    <mergeCell ref="B28:Q28"/>
    <mergeCell ref="B29:B30"/>
    <mergeCell ref="C29:E30"/>
    <mergeCell ref="F30:H30"/>
    <mergeCell ref="I30:K30"/>
    <mergeCell ref="L30:N30"/>
    <mergeCell ref="O30:Q30"/>
    <mergeCell ref="B69:Q69"/>
    <mergeCell ref="F29:N29"/>
    <mergeCell ref="B47:N48"/>
    <mergeCell ref="B50:Q50"/>
    <mergeCell ref="B51:B52"/>
    <mergeCell ref="C51:E52"/>
    <mergeCell ref="F51:Q51"/>
    <mergeCell ref="F52:H52"/>
    <mergeCell ref="I52:K52"/>
    <mergeCell ref="L52:N52"/>
    <mergeCell ref="O52:Q52"/>
  </mergeCells>
  <pageMargins left="0.7" right="0.7" top="0.75" bottom="0.75" header="0.3" footer="0.3"/>
  <pageSetup paperSize="9" scale="64"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I E A A B Q S w M E F A A C A A g A i U 4 1 U E + G 9 a C p A A A A + A A A A B I A H A B D b 2 5 m a W c v U G F j a 2 F n Z S 5 4 b W w g o h g A K K A U A A A A A A A A A A A A A A A A A A A A A A A A A A A A h Y 9 N C s I w G E S v U r J v k l b 6 Q / m a L l w J F g R F 3 I Y Y 2 2 C b S p O a 3 s 2 F R / I K F r T q z u U M b + D N 4 3 a H Y m w b 7 y p 7 o z q d o w B T 5 E k t u q P S V Y 4 G e / J T V D D Y c H H m l f Q m W J t s N C p H t b W X j B D n H H Y L 3 P U V C S k N y K F c b 0 U t W + 4 r b S z X Q q L P 6 v h / h R j s X z I s x E m M o z h J c Z Q G Q O Y a S q W / S D g Z Y w r k p 4 T l 0 N i h l 0 x Z f 7 U D M k c g 7 x f s C V B L A w Q U A A I A C A C J T j V 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U 4 1 U B h Q + Q a X A Q A A E A M A A B M A H A B G b 3 J t d W x h c y 9 T Z W N 0 a W 9 u M S 5 t I K I Y A C i g F A A A A A A A A A A A A A A A A A A A A A A A A A A A A H W Q 0 W r b M B S G 7 w N 5 h 4 N 2 k 4 A b 6 q z r V k o u R u o G s 9 Q O j r d d V M U o y u k i q k h B O i 7 p Q t 5 l 7 7 I X q 5 q k Y N i s G 8 H 3 / + c / 0 u 9 R k r I G 5 s c 7 v u 5 2 u h 2 / E g 6 X c C e k s x 6 J r F M w A o 3 U 7 U A 4 u V O / l M G A k q 1 E P f h p 3 d P C 2 q f e r d I 4 G F t D a M j 3 G O e Z 8 B y l N V o s e K E k O i l 4 g R 6 F k 6 t q G u C s y C d J W a a Q Z j D O i 3 n O q 2 o c p p 2 F O d V L B a D K I s l u + C y D M y j E Z m M d W f h q T C 0 0 8 k k x y 6 q 4 G p 7 H V / y H 0 D W J 3 + E T C K a 2 z w g k F q i D K w n r r T t I i n 8 3 i v 7 + A W 2 l 0 A p C 7 G H 4 R K d H e g a 3 6 T S B v E g n a Z Y M t t p v W T 8 K q V p H Q K 7 G f n R s o t l Q N V 8 h U i j l V M / u P i V c j 1 j T w 6 J v y i x H 7 G B l D / v 7 G 0 H i 4 R T 2 g d 3 Z p X p U U o Q f k t p Y F s J K s Q i d l k 4 Y / 2 j d e m x 1 v T b l y w Z 9 7 9 / l 0 W 7 H j o 6 Y R Z A a u r w Y v H n 3 E b w L w y B Q Q E C 4 p Q b / 2 D Z w 0 S Z 8 a h M u 2 4 T P b c K X 9 0 c J 8 9 L A V / / H 8 X k L j 1 v 4 s M n 3 / W 5 H m b b G r 1 8 B U E s B A i 0 A F A A C A A g A i U 4 1 U E + G 9 a C p A A A A + A A A A B I A A A A A A A A A A A A A A A A A A A A A A E N v b m Z p Z y 9 Q Y W N r Y W d l L n h t b F B L A Q I t A B Q A A g A I A I l O N V A P y u m r p A A A A O k A A A A T A A A A A A A A A A A A A A A A A P U A A A B b Q 2 9 u d G V u d F 9 U e X B l c 1 0 u e G 1 s U E s B A i 0 A F A A C A A g A i U 4 1 U B h Q + Q a X A Q A A E A M A A B M A A A A A A A A A A A A A A A A A 5 g E A A E Z v c m 1 1 b G F z L 1 N l Y 3 R p b 2 4 x L m 1 Q S w U G A A A A A A M A A w D C A A A A y 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A 4 A A A A A A A C i D 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W F j c m 9 z Z X R 0 b 3 J 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A i I C 8 + P E V u d H J 5 I F R 5 c G U 9 I k Z p b G x F c n J v c k N v Z G U i I F Z h b H V l P S J z V W 5 r b m 9 3 b i I g L z 4 8 R W 5 0 c n k g V H l w Z T 0 i R m l s b E V y c m 9 y Q 2 9 1 b n Q i I F Z h b H V l P S J s M C I g L z 4 8 R W 5 0 c n k g V H l w Z T 0 i R m l s b E x h c 3 R V c G R h d G V k I i B W Y W x 1 Z T 0 i Z D I w M j A t M D E t M j F U M D g 6 N T E 6 N T U u N j U x M z Y x N l o i I C 8 + P E V u d H J 5 I F R 5 c G U 9 I k Z p b G x D b 2 x 1 b W 5 U e X B l c y I g V m F s d W U 9 I n N B d 1 l E Q X d N R E F 3 Q U F B Q U F B 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X S I g L z 4 8 R W 5 0 c n k g V H l w Z T 0 i R m l s b F N 0 Y X R 1 c y I g V m F s d W U 9 I n N D b 2 1 w b G V 0 Z S I g L z 4 8 R W 5 0 c n k g V H l w Z T 0 i U m V s Y X R p b 2 5 z a G l w S W 5 m b 0 N v b n R h a W 5 l c i I g V m F s d W U 9 I n N 7 J n F 1 b 3 Q 7 Y 2 9 s d W 1 u Q 2 9 1 b n Q m c X V v d D s 6 M T I s J n F 1 b 3 Q 7 a 2 V 5 Q 2 9 s d W 1 u T m F t Z X M m c X V v d D s 6 W 1 0 s J n F 1 b 3 Q 7 c X V l c n l S Z W x h d G l v b n N o a X B z J n F 1 b 3 Q 7 O l t d L C Z x d W 9 0 O 2 N v b H V t b k l k Z W 5 0 a X R p Z X M m c X V v d D s 6 W y Z x d W 9 0 O 1 N l Y 3 R p b 2 4 x L 0 1 h Y 3 J v c 2 V 0 d G 9 y a S 9 N b 2 R p Z m l j Y X R v I H R p c G 8 u e 0 N v b H V t b j E s M H 0 m c X V v d D s s J n F 1 b 3 Q 7 U 2 V j d G l v b j E v T W F j c m 9 z Z X R 0 b 3 J p L 0 1 v Z G l m a W N h d G 8 g d G l w b y 5 7 Q 2 9 s d W 1 u M i w x f S Z x d W 9 0 O y w m c X V v d D t T Z W N 0 a W 9 u M S 9 N Y W N y b 3 N l d H R v c m k v T W 9 k a W Z p Y 2 F 0 b y B 0 a X B v L n t D b 2 x 1 b W 4 z L D J 9 J n F 1 b 3 Q 7 L C Z x d W 9 0 O 1 N l Y 3 R p b 2 4 x L 0 1 h Y 3 J v c 2 V 0 d G 9 y a S 9 N b 2 R p Z m l j Y X R v I H R p c G 8 u e 0 N v b H V t b j Q s M 3 0 m c X V v d D s s J n F 1 b 3 Q 7 U 2 V j d G l v b j E v T W F j c m 9 z Z X R 0 b 3 J p L 0 1 v Z G l m a W N h d G 8 g d G l w b y 5 7 Q 2 9 s d W 1 u N S w 0 f S Z x d W 9 0 O y w m c X V v d D t T Z W N 0 a W 9 u M S 9 N Y W N y b 3 N l d H R v c m k v T W 9 k a W Z p Y 2 F 0 b y B 0 a X B v L n t D b 2 x 1 b W 4 2 L D V 9 J n F 1 b 3 Q 7 L C Z x d W 9 0 O 1 N l Y 3 R p b 2 4 x L 0 1 h Y 3 J v c 2 V 0 d G 9 y a S 9 N b 2 R p Z m l j Y X R v I H R p c G 8 u e 0 N v b H V t b j c s N n 0 m c X V v d D s s J n F 1 b 3 Q 7 U 2 V j d G l v b j E v T W F j c m 9 z Z X R 0 b 3 J p L 0 1 v Z G l m a W N h d G 8 g d G l w b y 5 7 Q 2 9 s d W 1 u O C w 3 f S Z x d W 9 0 O y w m c X V v d D t T Z W N 0 a W 9 u M S 9 N Y W N y b 3 N l d H R v c m k v T W 9 k a W Z p Y 2 F 0 b y B 0 a X B v L n t D b 2 x 1 b W 4 5 L D h 9 J n F 1 b 3 Q 7 L C Z x d W 9 0 O 1 N l Y 3 R p b 2 4 x L 0 1 h Y 3 J v c 2 V 0 d G 9 y a S 9 N b 2 R p Z m l j Y X R v I H R p c G 8 u e 0 N v b H V t b j E w L D l 9 J n F 1 b 3 Q 7 L C Z x d W 9 0 O 1 N l Y 3 R p b 2 4 x L 0 1 h Y 3 J v c 2 V 0 d G 9 y a S 9 N b 2 R p Z m l j Y X R v I H R p c G 8 u e 0 N v b H V t b j E x L D E w f S Z x d W 9 0 O y w m c X V v d D t T Z W N 0 a W 9 u M S 9 N Y W N y b 3 N l d H R v c m k v T W 9 k a W Z p Y 2 F 0 b y B 0 a X B v L n t D b 2 x 1 b W 4 x M i w x M X 0 m c X V v d D t d L C Z x d W 9 0 O 0 N v b H V t b k N v d W 5 0 J n F 1 b 3 Q 7 O j E y L C Z x d W 9 0 O 0 t l e U N v b H V t b k 5 h b W V z J n F 1 b 3 Q 7 O l t d L C Z x d W 9 0 O 0 N v b H V t b k l k Z W 5 0 a X R p Z X M m c X V v d D s 6 W y Z x d W 9 0 O 1 N l Y 3 R p b 2 4 x L 0 1 h Y 3 J v c 2 V 0 d G 9 y a S 9 N b 2 R p Z m l j Y X R v I H R p c G 8 u e 0 N v b H V t b j E s M H 0 m c X V v d D s s J n F 1 b 3 Q 7 U 2 V j d G l v b j E v T W F j c m 9 z Z X R 0 b 3 J p L 0 1 v Z G l m a W N h d G 8 g d G l w b y 5 7 Q 2 9 s d W 1 u M i w x f S Z x d W 9 0 O y w m c X V v d D t T Z W N 0 a W 9 u M S 9 N Y W N y b 3 N l d H R v c m k v T W 9 k a W Z p Y 2 F 0 b y B 0 a X B v L n t D b 2 x 1 b W 4 z L D J 9 J n F 1 b 3 Q 7 L C Z x d W 9 0 O 1 N l Y 3 R p b 2 4 x L 0 1 h Y 3 J v c 2 V 0 d G 9 y a S 9 N b 2 R p Z m l j Y X R v I H R p c G 8 u e 0 N v b H V t b j Q s M 3 0 m c X V v d D s s J n F 1 b 3 Q 7 U 2 V j d G l v b j E v T W F j c m 9 z Z X R 0 b 3 J p L 0 1 v Z G l m a W N h d G 8 g d G l w b y 5 7 Q 2 9 s d W 1 u N S w 0 f S Z x d W 9 0 O y w m c X V v d D t T Z W N 0 a W 9 u M S 9 N Y W N y b 3 N l d H R v c m k v T W 9 k a W Z p Y 2 F 0 b y B 0 a X B v L n t D b 2 x 1 b W 4 2 L D V 9 J n F 1 b 3 Q 7 L C Z x d W 9 0 O 1 N l Y 3 R p b 2 4 x L 0 1 h Y 3 J v c 2 V 0 d G 9 y a S 9 N b 2 R p Z m l j Y X R v I H R p c G 8 u e 0 N v b H V t b j c s N n 0 m c X V v d D s s J n F 1 b 3 Q 7 U 2 V j d G l v b j E v T W F j c m 9 z Z X R 0 b 3 J p L 0 1 v Z G l m a W N h d G 8 g d G l w b y 5 7 Q 2 9 s d W 1 u O C w 3 f S Z x d W 9 0 O y w m c X V v d D t T Z W N 0 a W 9 u M S 9 N Y W N y b 3 N l d H R v c m k v T W 9 k a W Z p Y 2 F 0 b y B 0 a X B v L n t D b 2 x 1 b W 4 5 L D h 9 J n F 1 b 3 Q 7 L C Z x d W 9 0 O 1 N l Y 3 R p b 2 4 x L 0 1 h Y 3 J v c 2 V 0 d G 9 y a S 9 N b 2 R p Z m l j Y X R v I H R p c G 8 u e 0 N v b H V t b j E w L D l 9 J n F 1 b 3 Q 7 L C Z x d W 9 0 O 1 N l Y 3 R p b 2 4 x L 0 1 h Y 3 J v c 2 V 0 d G 9 y a S 9 N b 2 R p Z m l j Y X R v I H R p c G 8 u e 0 N v b H V t b j E x L D E w f S Z x d W 9 0 O y w m c X V v d D t T Z W N 0 a W 9 u M S 9 N Y W N y b 3 N l d H R v c m k v T W 9 k a W Z p Y 2 F 0 b y B 0 a X B v L n t D b 2 x 1 b W 4 x M i w x M X 0 m c X V v d D t d L C Z x d W 9 0 O 1 J l b G F 0 a W 9 u c 2 h p c E l u Z m 8 m c X V v d D s 6 W 1 1 9 I i A v P j w v U 3 R h Y m x l R W 5 0 c m l l c z 4 8 L 0 l 0 Z W 0 + P E l 0 Z W 0 + P E l 0 Z W 1 M b 2 N h d G l v b j 4 8 S X R l b V R 5 c G U + R m 9 y b X V s Y T w v S X R l b V R 5 c G U + P E l 0 Z W 1 Q Y X R o P l N l Y 3 R p b 2 4 x L 0 1 h Y 3 J v c 2 V 0 d G 9 y a S 9 P c m l n a W 5 l P C 9 J d G V t U G F 0 a D 4 8 L 0 l 0 Z W 1 M b 2 N h d G l v b j 4 8 U 3 R h Y m x l R W 5 0 c m l l c y A v P j w v S X R l b T 4 8 S X R l b T 4 8 S X R l b U x v Y 2 F 0 a W 9 u P j x J d G V t V H l w Z T 5 G b 3 J t d W x h P C 9 J d G V t V H l w Z T 4 8 S X R l b V B h d G g + U 2 V j d G l v b j E v T W F j c m 9 z Z X R 0 b 3 J p L 0 1 h Y 3 J v c 2 V 0 d G 9 y a V 9 T a G V l d D w v S X R l b V B h d G g + P C 9 J d G V t T G 9 j Y X R p b 2 4 + P F N 0 Y W J s Z U V u d H J p Z X M g L z 4 8 L 0 l 0 Z W 0 + P E l 0 Z W 0 + P E l 0 Z W 1 M b 2 N h d G l v b j 4 8 S X R l b V R 5 c G U + R m 9 y b X V s Y T w v S X R l b V R 5 c G U + P E l 0 Z W 1 Q Y X R o P l N l Y 3 R p b 2 4 x L 0 1 h Y 3 J v c 2 V 0 d G 9 y a S 9 N b 2 R p Z m l j Y X R v J T I w d G l w b z w v S X R l b V B h d G g + P C 9 J d G V t T G 9 j Y X R p b 2 4 + P F N 0 Y W J s Z U V u d H J p Z X M g L z 4 8 L 0 l 0 Z W 0 + P C 9 J d G V t c z 4 8 L 0 x v Y 2 F s U G F j a 2 F n Z U 1 l d G F k Y X R h R m l s Z T 4 W A A A A U E s F B g A A A A A A A A A A A A A A A A A A A A A A A C Y B A A A B A A A A 0 I y d 3 w E V 0 R G M e g D A T 8 K X 6 w E A A A A i G K d W 9 r 7 o R Z c A Z V x r z n + Q A A A A A A I A A A A A A B B m A A A A A Q A A I A A A A B 6 I e z n p e j s 1 Z U Q J J K Y E H P V d R 8 E I V w i + y i u b 2 p J + j W I C A A A A A A 6 A A A A A A g A A I A A A A P 4 H a b 0 R r 5 i s v g 8 h C z W / r G p x G 8 6 G r + q S L 4 F y V T N W q I c 5 U A A A A A y F x Z f s w E m G 7 c q L + r b 2 n 5 T O h I 7 0 F c s 2 q f P y x Q d G 3 0 9 7 d / T X w 6 + V Q 8 f 5 Y b I t W d + L d b e 3 i 6 T d a F i Y Y / H Z P q A K a c P S m d N a 2 C Y r X / P R C z A B 1 G H h Q A A A A M 3 k K o z w l m a 5 a j T m d m t r / U u R 9 7 / b 2 S Y w q J Z B B 7 0 u M n s E 1 s m F n 9 a x 9 P 1 w s 4 y f w i a x H h 0 L p 9 J 1 J o 8 X 2 5 a m T W C f q f 4 = < / D a t a M a s h u p > 
</file>

<file path=customXml/itemProps1.xml><?xml version="1.0" encoding="utf-8"?>
<ds:datastoreItem xmlns:ds="http://schemas.openxmlformats.org/officeDocument/2006/customXml" ds:itemID="{47A1D6F6-0489-449A-9061-FC06154166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TERZIARIO</vt:lpstr>
      <vt:lpstr>Macrosettori</vt:lpstr>
      <vt:lpstr>Settori</vt:lpstr>
      <vt:lpstr>Classe età</vt:lpstr>
      <vt:lpstr>Delegazioni</vt:lpstr>
      <vt:lpstr>'Classe età'!Area_stampa</vt:lpstr>
      <vt:lpstr>Macrosettori!Area_stampa</vt:lpstr>
      <vt:lpstr>Settori!Area_stampa</vt:lpstr>
    </vt:vector>
  </TitlesOfParts>
  <Company>Olidata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EconLab</dc:creator>
  <cp:lastModifiedBy>Emiliano Conte</cp:lastModifiedBy>
  <cp:lastPrinted>2020-01-07T14:03:50Z</cp:lastPrinted>
  <dcterms:created xsi:type="dcterms:W3CDTF">2011-12-06T14:39:47Z</dcterms:created>
  <dcterms:modified xsi:type="dcterms:W3CDTF">2022-06-07T08:27:53Z</dcterms:modified>
</cp:coreProperties>
</file>